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\Downloads\"/>
    </mc:Choice>
  </mc:AlternateContent>
  <xr:revisionPtr revIDLastSave="0" documentId="8_{A6B80F68-2668-46BC-B5A1-E3C417973C57}" xr6:coauthVersionLast="45" xr6:coauthVersionMax="45" xr10:uidLastSave="{00000000-0000-0000-0000-000000000000}"/>
  <bookViews>
    <workbookView xWindow="0" yWindow="0" windowWidth="20460" windowHeight="7380" xr2:uid="{00000000-000D-0000-FFFF-FFFF00000000}"/>
  </bookViews>
  <sheets>
    <sheet name="Resumen de Kit" sheetId="1" r:id="rId1"/>
    <sheet name="Distrito Capital | Altagracia" sheetId="2" r:id="rId2"/>
    <sheet name="Distrito Capital | Coche" sheetId="3" r:id="rId3"/>
    <sheet name="Distrito Capital | El Valle" sheetId="4" r:id="rId4"/>
    <sheet name="Miranda" sheetId="5" r:id="rId5"/>
    <sheet name="Lara | Carucieña" sheetId="6" r:id="rId6"/>
    <sheet name="Lara | Tamaca" sheetId="7" r:id="rId7"/>
    <sheet name="CONSOLIDADO" sheetId="11" r:id="rId8"/>
    <sheet name="TABLA DINAMICA" sheetId="12" r:id="rId9"/>
    <sheet name="LISTAS DE VALIDACION" sheetId="8" state="veryHidden" r:id="rId10"/>
    <sheet name="ESTADOS" sheetId="9" state="veryHidden" r:id="rId11"/>
  </sheets>
  <externalReferences>
    <externalReference r:id="rId12"/>
    <externalReference r:id="rId13"/>
    <externalReference r:id="rId14"/>
  </externalReferences>
  <definedNames>
    <definedName name="_xlnm._FilterDatabase" localSheetId="4" hidden="1">Miranda!$A$1:$AK$302</definedName>
    <definedName name="Acevedo" localSheetId="10">OFFSET('[1]LISTAS DE VALIDACION'!$T$2,0,0,(COUNTA('[1]LISTAS DE VALIDACION'!$T:$T)-1),1)</definedName>
    <definedName name="Acevedo">OFFSET('LISTAS DE VALIDACION'!$T$2,0,0,(COUNTA('LISTAS DE VALIDACION'!$T:$T)-1),1)</definedName>
    <definedName name="ACTIVIDAD21" localSheetId="10">OFFSET('[1]LISTAS DE VALIDACION'!$O$2,0,0,(COUNTA('[1]LISTAS DE VALIDACION'!$O:$O)-1),1)</definedName>
    <definedName name="ACTIVIDAD21">OFFSET('LISTAS DE VALIDACION'!$O$2,0,0,(COUNTA('LISTAS DE VALIDACION'!$O:$O)-1),1)</definedName>
    <definedName name="ACTIVIDAD22" localSheetId="10">OFFSET('[1]LISTAS DE VALIDACION'!$P$2,0,0,(COUNTA('[1]LISTAS DE VALIDACION'!$P:$P)-1),1)</definedName>
    <definedName name="ACTIVIDAD22">OFFSET('LISTAS DE VALIDACION'!$P$2,0,0,(COUNTA('LISTAS DE VALIDACION'!$P:$P)-1),1)</definedName>
    <definedName name="ACTIVIDAD23" localSheetId="10">OFFSET('[1]LISTAS DE VALIDACION'!$Q$2,0,0,(COUNTA('[1]LISTAS DE VALIDACION'!$Q:$Q)-1),1)</definedName>
    <definedName name="ACTIVIDAD23">OFFSET('LISTAS DE VALIDACION'!$Q$2,0,0,(COUNTA('LISTAS DE VALIDACION'!$Q:$Q)-1),1)</definedName>
    <definedName name="ACTIVIDAD25" localSheetId="10">OFFSET('[1]LISTAS DE VALIDACION'!$R$2,0,0,(COUNTA('[1]LISTAS DE VALIDACION'!$R:$R)-1),1)</definedName>
    <definedName name="ACTIVIDAD25">OFFSET('LISTAS DE VALIDACION'!$R$2,0,0,(COUNTA('LISTAS DE VALIDACION'!$R:$R)-1),1)</definedName>
    <definedName name="ACTIVIDAD26" localSheetId="10">OFFSET('[1]LISTAS DE VALIDACION'!#REF!,0,0,(COUNTA('[1]LISTAS DE VALIDACION'!$S:$S)-1),1)</definedName>
    <definedName name="ACTIVIDAD26">OFFSET('LISTAS DE VALIDACION'!#REF!,0,0,(COUNTA('LISTAS DE VALIDACION'!$S:$S)-1),1)</definedName>
    <definedName name="Andrés_Bello">ESTADOS!$K$90:$K$91</definedName>
    <definedName name="Andrés_Eloy_Blanco">ESTADOS!$K$24:$K$26</definedName>
    <definedName name="Baruta">ESTADOS!$K$92:$K$94</definedName>
    <definedName name="Brión">ESTADOS!$K$95:$K$97</definedName>
    <definedName name="Buroz">ESTADOS!$K$98</definedName>
    <definedName name="Carrizal">ESTADOS!$K$99</definedName>
    <definedName name="Centro" localSheetId="10">OFFSET('[1]LISTAS DE VALIDACION'!$F$2,0,0,(COUNTA('[1]LISTAS DE VALIDACION'!$F:$F)-1),1)</definedName>
    <definedName name="Centro">OFFSET('LISTAS DE VALIDACION'!$F$2,0,0,(COUNTA('LISTAS DE VALIDACION'!$F:$F)-1),1)</definedName>
    <definedName name="Chacao">ESTADOS!$K$100</definedName>
    <definedName name="Crespo">ESTADOS!$K$27:$K$28</definedName>
    <definedName name="Cristóbal_Rojas">ESTADOS!$K$101:$K$102</definedName>
    <definedName name="Distrito_Capital">ESTADOS!$F$2</definedName>
    <definedName name="El_Hatillo">ESTADOS!$K$103</definedName>
    <definedName name="Estados" localSheetId="10">ESTADOS!$A$2:$A$4</definedName>
    <definedName name="Estados">[2]ESTADOS!$A$2:$A$4</definedName>
    <definedName name="ESTATUS" localSheetId="10">'[1]LISTAS DE VALIDACION'!$T$2:$T$9</definedName>
    <definedName name="ESTATUS">'LISTAS DE VALIDACION'!$T$2:$T$9</definedName>
    <definedName name="Genero" localSheetId="10">OFFSET('[1]LISTAS DE VALIDACION'!$K$2,0,0,(COUNTA('[1]LISTAS DE VALIDACION'!$K:$K)-1),1)</definedName>
    <definedName name="Genero">OFFSET('LISTAS DE VALIDACION'!$K$2,0,0,(COUNTA('LISTAS DE VALIDACION'!$K:$K)-1),1)</definedName>
    <definedName name="Guaicaipuro">ESTADOS!$K$104:$K$110</definedName>
    <definedName name="ID_Actividad" localSheetId="10">#N/A</definedName>
    <definedName name="ID_Actividad">'LISTAS DE VALIDACION'!F2C26:F1521C26</definedName>
    <definedName name="ID_Actividad_Cronograma">#REF!</definedName>
    <definedName name="ID_CACIK" localSheetId="10">OFFSET('[1]LISTAS DE VALIDACION'!$AB$2,0,0,(COUNTA('[1]LISTAS DE VALIDACION'!$AB:$AB)-1),1)</definedName>
    <definedName name="ID_CACIK">OFFSET('LISTAS DE VALIDACION'!$AB$2,0,0,(COUNTA('LISTAS DE VALIDACION'!$AB:$AB)-1),1)</definedName>
    <definedName name="ID_Cronograma">'LISTAS DE VALIDACION'!$AA$2:$AA$191</definedName>
    <definedName name="ID_Lista_Metas" localSheetId="10">OFFSET('[1]PLAN DE METAS'!$A$2,0,0,COUNTA('[1]PLAN DE METAS'!$A:$A),1)</definedName>
    <definedName name="ID_Lista_Metas">OFFSET(#REF!,0,0,COUNTA(#REF!),1)</definedName>
    <definedName name="ID_MPLV" localSheetId="10">OFFSET('[1]LISTAS DE VALIDACION'!$AB$2,0,0,(COUNTA('[1]LISTAS DE VALIDACION'!$AB:$AB)-1),1)</definedName>
    <definedName name="ID_MPLV">OFFSET('LISTAS DE VALIDACION'!$AB$2,0,0,(COUNTA('LISTAS DE VALIDACION'!$AB:$AB)-1),1)</definedName>
    <definedName name="Independencia">ESTADOS!$K$111:$K$112</definedName>
    <definedName name="Iribarren">ESTADOS!$K$29:$K$38</definedName>
    <definedName name="Jiménez">ESTADOS!$K$39:$K$46</definedName>
    <definedName name="ki" localSheetId="10">#REF!</definedName>
    <definedName name="ki">#REF!</definedName>
    <definedName name="Lander">ESTADOS!$K$113:$K$115</definedName>
    <definedName name="Lara">ESTADOS!$F$3:$F$11</definedName>
    <definedName name="Libertador">ESTADOS!$K$2:$K$23</definedName>
    <definedName name="Localidad" localSheetId="10">OFFSET('[1]LISTAS DE VALIDACION'!$E$2,0,0,(COUNTA('[1]LISTAS DE VALIDACION'!$E:$E)-1),1)</definedName>
    <definedName name="Localidad">OFFSET('LISTAS DE VALIDACION'!$E$2,0,0,(COUNTA('LISTAS DE VALIDACION'!$E:$E)-1),1)</definedName>
    <definedName name="Los_Salias">ESTADOS!$K$116</definedName>
    <definedName name="Lugar" localSheetId="10">OFFSET('[1]LISTAS DE VALIDACION'!$G$2,0,0,(COUNTA('[1]LISTAS DE VALIDACION'!$G:$G)-1),1)</definedName>
    <definedName name="Lugar">OFFSET('LISTAS DE VALIDACION'!$G$2,0,0,(COUNTA('LISTAS DE VALIDACION'!$G:$G)-1),1)</definedName>
    <definedName name="Mes" localSheetId="10">'[1]LISTAS DE VALIDACION'!$H$2:$H$13</definedName>
    <definedName name="Mes">'LISTAS DE VALIDACION'!$H$2:$H$13</definedName>
    <definedName name="Metas" localSheetId="10">OFFSET('[1]PLAN DE METAS'!$A$1,0,0,COUNTA('[1]PLAN DE METAS'!$A:$A),COUNTA('[1]PLAN DE METAS'!$1:$1))</definedName>
    <definedName name="Metas">OFFSET(#REF!,0,0,COUNTA(#REF!),COUNTA(#REF!))</definedName>
    <definedName name="Miranda">ESTADOS!$F$12:$F$32</definedName>
    <definedName name="Moran">ESTADOS!$K$47:$K$54</definedName>
    <definedName name="Numeral" localSheetId="10">OFFSET([3]LISTAS!$B$2,0,0,(COUNTA([3]LISTAS!$B:$B)-1),1)</definedName>
    <definedName name="Numeral">OFFSET('LISTAS DE VALIDACION'!$C$2,0,0,(COUNTA('LISTAS DE VALIDACION'!$C:$C)-1),1)</definedName>
    <definedName name="Orga" localSheetId="10">'[1]LISTAS DE VALIDACION'!$A$2:$A$6</definedName>
    <definedName name="Orga">'LISTAS DE VALIDACION'!$A$2:$A$6</definedName>
    <definedName name="Organización" localSheetId="10">OFFSET([3]LISTAS!$A$2,0,0,(COUNTA([3]LISTAS!$A:$A)-1),1)</definedName>
    <definedName name="Organización">OFFSET('LISTAS DE VALIDACION'!$A$2,0,0,(COUNTA('LISTAS DE VALIDACION'!$A:$A)-1),1)</definedName>
    <definedName name="Páez">ESTADOS!$K$117:$K$121</definedName>
    <definedName name="Palavecino">ESTADOS!$K$55:$K$57</definedName>
    <definedName name="Paz_Castillo">ESTADOS!$K$122</definedName>
    <definedName name="Pedro_Gual">ESTADOS!$K$123:$K$124</definedName>
    <definedName name="PlanMetas">#REF!</definedName>
    <definedName name="Plaza">ESTADOS!$K$125</definedName>
    <definedName name="RespActividad">OFFSET('LISTAS DE VALIDACION'!$J$2,0,0,(COUNTA('LISTAS DE VALIDACION'!$J:$J)-1),1)</definedName>
    <definedName name="RespRegistro" localSheetId="10">OFFSET('[1]LISTAS DE VALIDACION'!$I$2,0,0,(COUNTA('[1]LISTAS DE VALIDACION'!$I:$I)-1),1)</definedName>
    <definedName name="RespRegistro">OFFSET('LISTAS DE VALIDACION'!$I$2,0,0,(COUNTA('LISTAS DE VALIDACION'!$I:$I)-1),1)</definedName>
    <definedName name="SEGUIMIENTO" localSheetId="10">OFFSET('[1]LISTAS DE VALIDACION'!$U$2,0,0,(COUNTA('[1]LISTAS DE VALIDACION'!$U:$U)-1),1)</definedName>
    <definedName name="SEGUIMIENTO">OFFSET('LISTAS DE VALIDACION'!$U$2,0,0,(COUNTA('LISTAS DE VALIDACION'!$U:$U)-1),1)</definedName>
    <definedName name="Simón_Bolívar">ESTADOS!$K$126:$K$127</definedName>
    <definedName name="Simón_Planas">ESTADOS!$K$58:$K$60</definedName>
    <definedName name="Sucre">ESTADOS!$K$128:$K$132</definedName>
    <definedName name="Torres">ESTADOS!$K$61:$K$77</definedName>
    <definedName name="Urdaneta">ESTADOS!$K$78:$K$81</definedName>
    <definedName name="Urdaneta_">ESTADOS!$K$133:$K$134</definedName>
    <definedName name="Zamora">ESTADOS!$K$135:$K$136</definedName>
  </definedNames>
  <calcPr calcId="191028" calcCompleted="0"/>
  <pivotCaches>
    <pivotCache cacheId="142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jKR2MAWX8kPF0E6WSP589DUgdJJQ=="/>
    </ext>
  </extLst>
</workbook>
</file>

<file path=xl/calcChain.xml><?xml version="1.0" encoding="utf-8"?>
<calcChain xmlns="http://schemas.openxmlformats.org/spreadsheetml/2006/main">
  <c r="T14" i="2" l="1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" i="2"/>
  <c r="T4" i="2"/>
  <c r="T5" i="2"/>
  <c r="T6" i="2"/>
  <c r="T7" i="2"/>
  <c r="T8" i="2"/>
  <c r="T9" i="2"/>
  <c r="T10" i="2"/>
  <c r="T11" i="2"/>
  <c r="T12" i="2"/>
  <c r="T13" i="2"/>
  <c r="T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2" i="2"/>
  <c r="M2" i="2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2" i="3"/>
  <c r="M2" i="3" s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2" i="3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2" i="4"/>
  <c r="M2" i="4" s="1"/>
  <c r="M45" i="4" l="1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16" i="5"/>
  <c r="T17" i="5"/>
  <c r="T18" i="5"/>
  <c r="T14" i="5"/>
  <c r="T15" i="5"/>
  <c r="T12" i="5"/>
  <c r="T13" i="5"/>
  <c r="T3" i="5"/>
  <c r="T4" i="5"/>
  <c r="T5" i="5"/>
  <c r="T6" i="5"/>
  <c r="T7" i="5"/>
  <c r="T8" i="5"/>
  <c r="T9" i="5"/>
  <c r="T10" i="5"/>
  <c r="T11" i="5"/>
  <c r="T2" i="5"/>
  <c r="T3" i="6" l="1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2" i="6"/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2" i="5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2" i="6"/>
  <c r="M2" i="6" s="1"/>
  <c r="M261" i="5" l="1"/>
  <c r="M259" i="5"/>
  <c r="M257" i="5"/>
  <c r="M255" i="5"/>
  <c r="M253" i="5"/>
  <c r="M251" i="5"/>
  <c r="M247" i="5"/>
  <c r="M243" i="5"/>
  <c r="M239" i="5"/>
  <c r="M235" i="5"/>
  <c r="M231" i="5"/>
  <c r="M227" i="5"/>
  <c r="M225" i="5"/>
  <c r="M221" i="5"/>
  <c r="M217" i="5"/>
  <c r="M213" i="5"/>
  <c r="M209" i="5"/>
  <c r="M207" i="5"/>
  <c r="M203" i="5"/>
  <c r="M193" i="5"/>
  <c r="M189" i="5"/>
  <c r="M185" i="5"/>
  <c r="M181" i="5"/>
  <c r="M177" i="5"/>
  <c r="M173" i="5"/>
  <c r="M169" i="5"/>
  <c r="M165" i="5"/>
  <c r="M161" i="5"/>
  <c r="M157" i="5"/>
  <c r="M153" i="5"/>
  <c r="M149" i="5"/>
  <c r="M143" i="5"/>
  <c r="M2" i="5"/>
  <c r="M6" i="5"/>
  <c r="M10" i="5"/>
  <c r="M14" i="5"/>
  <c r="M18" i="5"/>
  <c r="M22" i="5"/>
  <c r="M26" i="5"/>
  <c r="M30" i="5"/>
  <c r="M34" i="5"/>
  <c r="M38" i="5"/>
  <c r="M42" i="5"/>
  <c r="M46" i="5"/>
  <c r="M50" i="5"/>
  <c r="M54" i="5"/>
  <c r="M58" i="5"/>
  <c r="M62" i="5"/>
  <c r="M66" i="5"/>
  <c r="M70" i="5"/>
  <c r="M74" i="5"/>
  <c r="M78" i="5"/>
  <c r="M82" i="5"/>
  <c r="M86" i="5"/>
  <c r="M90" i="5"/>
  <c r="M94" i="5"/>
  <c r="M98" i="5"/>
  <c r="M102" i="5"/>
  <c r="M106" i="5"/>
  <c r="M110" i="5"/>
  <c r="M114" i="5"/>
  <c r="M118" i="5"/>
  <c r="M122" i="5"/>
  <c r="M126" i="5"/>
  <c r="M130" i="5"/>
  <c r="M134" i="5"/>
  <c r="M138" i="5"/>
  <c r="M142" i="5"/>
  <c r="M146" i="5"/>
  <c r="M150" i="5"/>
  <c r="M154" i="5"/>
  <c r="M158" i="5"/>
  <c r="M162" i="5"/>
  <c r="M166" i="5"/>
  <c r="M170" i="5"/>
  <c r="M249" i="5"/>
  <c r="M245" i="5"/>
  <c r="M241" i="5"/>
  <c r="M237" i="5"/>
  <c r="M233" i="5"/>
  <c r="M229" i="5"/>
  <c r="M223" i="5"/>
  <c r="M219" i="5"/>
  <c r="M215" i="5"/>
  <c r="M211" i="5"/>
  <c r="M205" i="5"/>
  <c r="M201" i="5"/>
  <c r="M199" i="5"/>
  <c r="M197" i="5"/>
  <c r="M195" i="5"/>
  <c r="M191" i="5"/>
  <c r="M187" i="5"/>
  <c r="M183" i="5"/>
  <c r="M179" i="5"/>
  <c r="M175" i="5"/>
  <c r="M171" i="5"/>
  <c r="M167" i="5"/>
  <c r="M163" i="5"/>
  <c r="M159" i="5"/>
  <c r="M155" i="5"/>
  <c r="M151" i="5"/>
  <c r="M147" i="5"/>
  <c r="M145" i="5"/>
  <c r="M141" i="5"/>
  <c r="M139" i="5"/>
  <c r="M137" i="5"/>
  <c r="M135" i="5"/>
  <c r="M133" i="5"/>
  <c r="M131" i="5"/>
  <c r="M129" i="5"/>
  <c r="M127" i="5"/>
  <c r="M125" i="5"/>
  <c r="M123" i="5"/>
  <c r="M121" i="5"/>
  <c r="M119" i="5"/>
  <c r="M117" i="5"/>
  <c r="M115" i="5"/>
  <c r="M113" i="5"/>
  <c r="M111" i="5"/>
  <c r="M109" i="5"/>
  <c r="M107" i="5"/>
  <c r="M105" i="5"/>
  <c r="M103" i="5"/>
  <c r="M101" i="5"/>
  <c r="M99" i="5"/>
  <c r="M97" i="5"/>
  <c r="M95" i="5"/>
  <c r="M93" i="5"/>
  <c r="M91" i="5"/>
  <c r="M89" i="5"/>
  <c r="M87" i="5"/>
  <c r="M85" i="5"/>
  <c r="M83" i="5"/>
  <c r="M81" i="5"/>
  <c r="M79" i="5"/>
  <c r="M77" i="5"/>
  <c r="M75" i="5"/>
  <c r="M73" i="5"/>
  <c r="M71" i="5"/>
  <c r="M69" i="5"/>
  <c r="M67" i="5"/>
  <c r="M65" i="5"/>
  <c r="M63" i="5"/>
  <c r="M61" i="5"/>
  <c r="M59" i="5"/>
  <c r="M57" i="5"/>
  <c r="M55" i="5"/>
  <c r="M53" i="5"/>
  <c r="M51" i="5"/>
  <c r="M49" i="5"/>
  <c r="M47" i="5"/>
  <c r="M45" i="5"/>
  <c r="M43" i="5"/>
  <c r="M41" i="5"/>
  <c r="M39" i="5"/>
  <c r="M37" i="5"/>
  <c r="M35" i="5"/>
  <c r="M33" i="5"/>
  <c r="M31" i="5"/>
  <c r="M29" i="5"/>
  <c r="M27" i="5"/>
  <c r="M25" i="5"/>
  <c r="M23" i="5"/>
  <c r="M21" i="5"/>
  <c r="M19" i="5"/>
  <c r="M17" i="5"/>
  <c r="M15" i="5"/>
  <c r="M13" i="5"/>
  <c r="M11" i="5"/>
  <c r="M9" i="5"/>
  <c r="M7" i="5"/>
  <c r="M5" i="5"/>
  <c r="M3" i="5"/>
  <c r="M260" i="5"/>
  <c r="M258" i="5"/>
  <c r="M256" i="5"/>
  <c r="M254" i="5"/>
  <c r="M252" i="5"/>
  <c r="M250" i="5"/>
  <c r="M248" i="5"/>
  <c r="M246" i="5"/>
  <c r="M244" i="5"/>
  <c r="M242" i="5"/>
  <c r="M240" i="5"/>
  <c r="M238" i="5"/>
  <c r="M236" i="5"/>
  <c r="M234" i="5"/>
  <c r="M232" i="5"/>
  <c r="M230" i="5"/>
  <c r="M228" i="5"/>
  <c r="M226" i="5"/>
  <c r="M224" i="5"/>
  <c r="M222" i="5"/>
  <c r="M220" i="5"/>
  <c r="M218" i="5"/>
  <c r="M216" i="5"/>
  <c r="M214" i="5"/>
  <c r="M212" i="5"/>
  <c r="M210" i="5"/>
  <c r="M208" i="5"/>
  <c r="M206" i="5"/>
  <c r="M204" i="5"/>
  <c r="M202" i="5"/>
  <c r="M200" i="5"/>
  <c r="M198" i="5"/>
  <c r="M196" i="5"/>
  <c r="M194" i="5"/>
  <c r="M192" i="5"/>
  <c r="M190" i="5"/>
  <c r="M188" i="5"/>
  <c r="M186" i="5"/>
  <c r="M184" i="5"/>
  <c r="M182" i="5"/>
  <c r="M180" i="5"/>
  <c r="M178" i="5"/>
  <c r="M176" i="5"/>
  <c r="M174" i="5"/>
  <c r="M172" i="5"/>
  <c r="M168" i="5"/>
  <c r="M164" i="5"/>
  <c r="M160" i="5"/>
  <c r="M156" i="5"/>
  <c r="M152" i="5"/>
  <c r="M148" i="5"/>
  <c r="M144" i="5"/>
  <c r="M140" i="5"/>
  <c r="M136" i="5"/>
  <c r="M132" i="5"/>
  <c r="M128" i="5"/>
  <c r="M124" i="5"/>
  <c r="M120" i="5"/>
  <c r="M116" i="5"/>
  <c r="M112" i="5"/>
  <c r="M108" i="5"/>
  <c r="M104" i="5"/>
  <c r="M100" i="5"/>
  <c r="M96" i="5"/>
  <c r="M92" i="5"/>
  <c r="M88" i="5"/>
  <c r="M84" i="5"/>
  <c r="M80" i="5"/>
  <c r="M76" i="5"/>
  <c r="M72" i="5"/>
  <c r="M68" i="5"/>
  <c r="M64" i="5"/>
  <c r="M60" i="5"/>
  <c r="M56" i="5"/>
  <c r="M52" i="5"/>
  <c r="M48" i="5"/>
  <c r="M44" i="5"/>
  <c r="M40" i="5"/>
  <c r="M36" i="5"/>
  <c r="M32" i="5"/>
  <c r="M28" i="5"/>
  <c r="M24" i="5"/>
  <c r="M20" i="5"/>
  <c r="M16" i="5"/>
  <c r="M12" i="5"/>
  <c r="M8" i="5"/>
  <c r="M4" i="5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2" i="7"/>
  <c r="D4" i="1"/>
  <c r="D6" i="1"/>
  <c r="D8" i="1"/>
  <c r="M57" i="7"/>
  <c r="M53" i="7"/>
  <c r="M49" i="7"/>
  <c r="M45" i="7"/>
  <c r="M41" i="7"/>
  <c r="M37" i="7"/>
  <c r="M33" i="7"/>
  <c r="M29" i="7"/>
  <c r="M25" i="7"/>
  <c r="M21" i="7"/>
  <c r="M17" i="7"/>
  <c r="M13" i="7"/>
  <c r="M9" i="7"/>
  <c r="M3" i="7"/>
  <c r="F9" i="1"/>
  <c r="F11" i="1" s="1"/>
  <c r="E9" i="1"/>
  <c r="C9" i="1"/>
  <c r="D10" i="1" s="1"/>
  <c r="M8" i="7" l="1"/>
  <c r="M6" i="7"/>
  <c r="M55" i="7"/>
  <c r="M4" i="7"/>
  <c r="M5" i="7"/>
  <c r="M7" i="7"/>
  <c r="M11" i="7"/>
  <c r="M15" i="7"/>
  <c r="M19" i="7"/>
  <c r="M23" i="7"/>
  <c r="M27" i="7"/>
  <c r="M31" i="7"/>
  <c r="M35" i="7"/>
  <c r="M39" i="7"/>
  <c r="M43" i="7"/>
  <c r="M47" i="7"/>
  <c r="M51" i="7"/>
  <c r="M2" i="7"/>
  <c r="M56" i="7"/>
  <c r="M54" i="7"/>
  <c r="M52" i="7"/>
  <c r="M50" i="7"/>
  <c r="M48" i="7"/>
  <c r="M46" i="7"/>
  <c r="M44" i="7"/>
  <c r="M42" i="7"/>
  <c r="M40" i="7"/>
  <c r="M38" i="7"/>
  <c r="M36" i="7"/>
  <c r="M34" i="7"/>
  <c r="M32" i="7"/>
  <c r="M30" i="7"/>
  <c r="M28" i="7"/>
  <c r="M26" i="7"/>
  <c r="M24" i="7"/>
  <c r="M22" i="7"/>
  <c r="M20" i="7"/>
  <c r="M18" i="7"/>
  <c r="M16" i="7"/>
  <c r="M14" i="7"/>
  <c r="M12" i="7"/>
  <c r="M10" i="7"/>
</calcChain>
</file>

<file path=xl/sharedStrings.xml><?xml version="1.0" encoding="utf-8"?>
<sst xmlns="http://schemas.openxmlformats.org/spreadsheetml/2006/main" count="34312" uniqueCount="3561">
  <si>
    <t>Territorio</t>
  </si>
  <si>
    <t>Organización</t>
  </si>
  <si>
    <t>N° de Kit asignado</t>
  </si>
  <si>
    <t xml:space="preserve"> % asignado por entidad</t>
  </si>
  <si>
    <t>N° de beneficiaries identificado</t>
  </si>
  <si>
    <t>Restan</t>
  </si>
  <si>
    <t>Altagracia</t>
  </si>
  <si>
    <t>Tinta Violeta</t>
  </si>
  <si>
    <t>Coche</t>
  </si>
  <si>
    <t>Calistenia Cultural</t>
  </si>
  <si>
    <t>El Valle</t>
  </si>
  <si>
    <t>FCI</t>
  </si>
  <si>
    <t>Petare</t>
  </si>
  <si>
    <t>Cacica Urimare</t>
  </si>
  <si>
    <t>Cúa</t>
  </si>
  <si>
    <t>Toparca</t>
  </si>
  <si>
    <t>Juan de Villegas</t>
  </si>
  <si>
    <t>Mujeres por la vida</t>
  </si>
  <si>
    <t>Tamaca</t>
  </si>
  <si>
    <t>Total asignado</t>
  </si>
  <si>
    <t>Total de Kit</t>
  </si>
  <si>
    <t>#</t>
  </si>
  <si>
    <t>Estado</t>
  </si>
  <si>
    <t>Municipio</t>
  </si>
  <si>
    <t>Parroquia</t>
  </si>
  <si>
    <t>Localidad</t>
  </si>
  <si>
    <t>Centro</t>
  </si>
  <si>
    <t>Lugar de identificacion/ captación</t>
  </si>
  <si>
    <t>Mes</t>
  </si>
  <si>
    <t>Fecha</t>
  </si>
  <si>
    <t>Nombre y Apellido Responsable registro</t>
  </si>
  <si>
    <t>Correlativo Beneficiaries</t>
  </si>
  <si>
    <t>Codigo Benef.</t>
  </si>
  <si>
    <t>Primer Apellido</t>
  </si>
  <si>
    <t>Segundo Apellido</t>
  </si>
  <si>
    <t>Nombre(s)</t>
  </si>
  <si>
    <t>Cedula</t>
  </si>
  <si>
    <t>Genero</t>
  </si>
  <si>
    <t>Edad</t>
  </si>
  <si>
    <t>Franja</t>
  </si>
  <si>
    <t>Teléfono</t>
  </si>
  <si>
    <t>Correo electrónico</t>
  </si>
  <si>
    <t>Ya ha participado en una de las demas actividades de proteccion en este proyecto (Si/No)</t>
  </si>
  <si>
    <t>Situación socioeconómica</t>
  </si>
  <si>
    <t>Condiciones de la vivienda</t>
  </si>
  <si>
    <t>Vivienda multifamiliar o grupo familiar +5</t>
  </si>
  <si>
    <t>Embarazada</t>
  </si>
  <si>
    <t>Amamantando</t>
  </si>
  <si>
    <t>Enfermedad y/o Discapacidad</t>
  </si>
  <si>
    <t>Sobrecarga de cuidados</t>
  </si>
  <si>
    <t>Trabajo comunitario</t>
  </si>
  <si>
    <t>Sobreviviente, en situación o riesgo de violencia contra las mujeres</t>
  </si>
  <si>
    <t>Beneficiarie de jornadas de la organización</t>
  </si>
  <si>
    <t xml:space="preserve">Familias afectadas por la migración </t>
  </si>
  <si>
    <t xml:space="preserve">Madre adolescente </t>
  </si>
  <si>
    <t>Adultes mayores desamparades</t>
  </si>
  <si>
    <t>Otro criterio (Indique)</t>
  </si>
  <si>
    <t>Distrito_Capital</t>
  </si>
  <si>
    <t>Libertador</t>
  </si>
  <si>
    <t>Av. Urdaneta</t>
  </si>
  <si>
    <t>Casa de vocera</t>
  </si>
  <si>
    <t>Esp. Comunit.</t>
  </si>
  <si>
    <t>octubre</t>
  </si>
  <si>
    <t>Mollie J Aguirre B</t>
  </si>
  <si>
    <t>Rodriguez</t>
  </si>
  <si>
    <t>Cecilia</t>
  </si>
  <si>
    <t>M</t>
  </si>
  <si>
    <t>Si</t>
  </si>
  <si>
    <t>No</t>
  </si>
  <si>
    <t>Gomez</t>
  </si>
  <si>
    <t>Jane</t>
  </si>
  <si>
    <t>Labana</t>
  </si>
  <si>
    <t>Daniela</t>
  </si>
  <si>
    <t>Vera</t>
  </si>
  <si>
    <t>Hayde</t>
  </si>
  <si>
    <t>Alcalá</t>
  </si>
  <si>
    <t>Adriana</t>
  </si>
  <si>
    <t>Ceballos</t>
  </si>
  <si>
    <t>Alfredo</t>
  </si>
  <si>
    <t>H</t>
  </si>
  <si>
    <t>Contreras</t>
  </si>
  <si>
    <t>Merlis</t>
  </si>
  <si>
    <t>Medina</t>
  </si>
  <si>
    <t>Yesenia</t>
  </si>
  <si>
    <t>Zenaida</t>
  </si>
  <si>
    <t>Rugeles</t>
  </si>
  <si>
    <t>Ada</t>
  </si>
  <si>
    <t>Romeo</t>
  </si>
  <si>
    <t>Ortega</t>
  </si>
  <si>
    <t>Ismerly</t>
  </si>
  <si>
    <t>Blanco</t>
  </si>
  <si>
    <t>Yaxelis</t>
  </si>
  <si>
    <t>Virtual</t>
  </si>
  <si>
    <t>Dora</t>
  </si>
  <si>
    <t>León</t>
  </si>
  <si>
    <t>Ailid</t>
  </si>
  <si>
    <t>Urbina</t>
  </si>
  <si>
    <t>Carmen</t>
  </si>
  <si>
    <t>Romero</t>
  </si>
  <si>
    <t>Frailyn</t>
  </si>
  <si>
    <t>Torres</t>
  </si>
  <si>
    <t>Katerin</t>
  </si>
  <si>
    <t>Duran</t>
  </si>
  <si>
    <t>Sharik</t>
  </si>
  <si>
    <t>Vaamonde</t>
  </si>
  <si>
    <t>Saile</t>
  </si>
  <si>
    <t xml:space="preserve">Romero </t>
  </si>
  <si>
    <t>Daylyng</t>
  </si>
  <si>
    <t>Mayarino</t>
  </si>
  <si>
    <t>Delgado</t>
  </si>
  <si>
    <t>Rosario</t>
  </si>
  <si>
    <t>Martínez</t>
  </si>
  <si>
    <t>Ismaika</t>
  </si>
  <si>
    <t>Vocera</t>
  </si>
  <si>
    <t>Velasquez</t>
  </si>
  <si>
    <t>Barbara</t>
  </si>
  <si>
    <t>Monterola</t>
  </si>
  <si>
    <t>Norelis</t>
  </si>
  <si>
    <t>Palacios</t>
  </si>
  <si>
    <t>Michelle</t>
  </si>
  <si>
    <t>Vargas</t>
  </si>
  <si>
    <t>Valeria</t>
  </si>
  <si>
    <t>Gutierrez</t>
  </si>
  <si>
    <t>Angela</t>
  </si>
  <si>
    <t>Beys</t>
  </si>
  <si>
    <t>Berroteran</t>
  </si>
  <si>
    <t>Donna</t>
  </si>
  <si>
    <t>De Abreu</t>
  </si>
  <si>
    <t>De Sousa</t>
  </si>
  <si>
    <t>Yolimar</t>
  </si>
  <si>
    <t>García</t>
  </si>
  <si>
    <t>Mónica</t>
  </si>
  <si>
    <t>Edif. Los Canónigos</t>
  </si>
  <si>
    <t>Casa</t>
  </si>
  <si>
    <t>González</t>
  </si>
  <si>
    <t>Mariche</t>
  </si>
  <si>
    <t>Máximo</t>
  </si>
  <si>
    <t>Tinta Violeta-Calistenia Cultural</t>
  </si>
  <si>
    <t>Calle Zea</t>
  </si>
  <si>
    <t>U.E.N.B Gladys Vanegas</t>
  </si>
  <si>
    <t>Isabel Gómez</t>
  </si>
  <si>
    <t>María</t>
  </si>
  <si>
    <t>Escobar</t>
  </si>
  <si>
    <t>Rosangela</t>
  </si>
  <si>
    <t>Coropo</t>
  </si>
  <si>
    <t>Alvarez</t>
  </si>
  <si>
    <t>Urbila</t>
  </si>
  <si>
    <t>Cuello</t>
  </si>
  <si>
    <t>Yeslin</t>
  </si>
  <si>
    <t>Mujer sin casa propia</t>
  </si>
  <si>
    <t>Arguinzones</t>
  </si>
  <si>
    <t>Marisol</t>
  </si>
  <si>
    <t>Borges</t>
  </si>
  <si>
    <t>de Montilla</t>
  </si>
  <si>
    <t>Luxmila</t>
  </si>
  <si>
    <t>Alvis</t>
  </si>
  <si>
    <t>Xiomara</t>
  </si>
  <si>
    <t>Doudieres</t>
  </si>
  <si>
    <t>Barrios</t>
  </si>
  <si>
    <t>Mairiche</t>
  </si>
  <si>
    <t>Gil</t>
  </si>
  <si>
    <t>Rosa</t>
  </si>
  <si>
    <t>Colina</t>
  </si>
  <si>
    <t>Cáceres</t>
  </si>
  <si>
    <t>Ayarí</t>
  </si>
  <si>
    <t>Mendoza</t>
  </si>
  <si>
    <t>Matos</t>
  </si>
  <si>
    <t>Mildred</t>
  </si>
  <si>
    <t>Rivas</t>
  </si>
  <si>
    <t>Yelimar</t>
  </si>
  <si>
    <t>Guerrero</t>
  </si>
  <si>
    <t>Yensy</t>
  </si>
  <si>
    <t>Escalona</t>
  </si>
  <si>
    <t>Yelitza</t>
  </si>
  <si>
    <t>Días</t>
  </si>
  <si>
    <t>Villarroel</t>
  </si>
  <si>
    <t>Victoria</t>
  </si>
  <si>
    <t>Martinez</t>
  </si>
  <si>
    <t>Reina</t>
  </si>
  <si>
    <t>Mary</t>
  </si>
  <si>
    <t>Yepez</t>
  </si>
  <si>
    <t>Mijares</t>
  </si>
  <si>
    <t>Milagros</t>
  </si>
  <si>
    <t>Moyano</t>
  </si>
  <si>
    <t>Gómez</t>
  </si>
  <si>
    <t>Yajaira</t>
  </si>
  <si>
    <t>Salas</t>
  </si>
  <si>
    <t>Ruiz</t>
  </si>
  <si>
    <t>Yulidaisi</t>
  </si>
  <si>
    <t>Coromoto</t>
  </si>
  <si>
    <t>Norma</t>
  </si>
  <si>
    <t>Flores</t>
  </si>
  <si>
    <t>Ríos</t>
  </si>
  <si>
    <t>Yulimar</t>
  </si>
  <si>
    <t xml:space="preserve">Urbano </t>
  </si>
  <si>
    <t>Perdigón</t>
  </si>
  <si>
    <t>Catherine</t>
  </si>
  <si>
    <t>Cerrada</t>
  </si>
  <si>
    <t>Rodríguez</t>
  </si>
  <si>
    <t>Francisca</t>
  </si>
  <si>
    <t>Rojas</t>
  </si>
  <si>
    <t>Dilcia</t>
  </si>
  <si>
    <t>Valera</t>
  </si>
  <si>
    <t>Janeth</t>
  </si>
  <si>
    <t>Vegas</t>
  </si>
  <si>
    <t>Mery</t>
  </si>
  <si>
    <t>Hernández</t>
  </si>
  <si>
    <t>Rivero</t>
  </si>
  <si>
    <t>Dania</t>
  </si>
  <si>
    <t>Ramírez</t>
  </si>
  <si>
    <t>Juana</t>
  </si>
  <si>
    <t>Seijas</t>
  </si>
  <si>
    <t>Elba</t>
  </si>
  <si>
    <t>Enilda</t>
  </si>
  <si>
    <t>Pedra</t>
  </si>
  <si>
    <t>Durán</t>
  </si>
  <si>
    <t>Yessika</t>
  </si>
  <si>
    <t>Av. Intercomunal</t>
  </si>
  <si>
    <t>C.C Lucas D'Oliveira</t>
  </si>
  <si>
    <t>Mónica Álvarez</t>
  </si>
  <si>
    <t>Yudith</t>
  </si>
  <si>
    <t>Moros</t>
  </si>
  <si>
    <t>Beatriz</t>
  </si>
  <si>
    <t xml:space="preserve">Navarro </t>
  </si>
  <si>
    <t>Aida</t>
  </si>
  <si>
    <t>Uztariz</t>
  </si>
  <si>
    <t>Mireya</t>
  </si>
  <si>
    <t>Coronel</t>
  </si>
  <si>
    <t>Carolina</t>
  </si>
  <si>
    <t>Thelsy</t>
  </si>
  <si>
    <t>Ana</t>
  </si>
  <si>
    <t>Lei</t>
  </si>
  <si>
    <t>Dorotty</t>
  </si>
  <si>
    <t>Erika</t>
  </si>
  <si>
    <t>Chiaro</t>
  </si>
  <si>
    <t>Wilma</t>
  </si>
  <si>
    <t>Peña</t>
  </si>
  <si>
    <t>Pastora</t>
  </si>
  <si>
    <t>Leidy</t>
  </si>
  <si>
    <t>Carrillo</t>
  </si>
  <si>
    <t>Edumenia</t>
  </si>
  <si>
    <t>Rovira</t>
  </si>
  <si>
    <t>Celina</t>
  </si>
  <si>
    <t>Josefina</t>
  </si>
  <si>
    <t>Pariche</t>
  </si>
  <si>
    <t>Morela</t>
  </si>
  <si>
    <t>Lugo</t>
  </si>
  <si>
    <t>Ordoñez</t>
  </si>
  <si>
    <t>Iris</t>
  </si>
  <si>
    <t>López</t>
  </si>
  <si>
    <t>Raquel</t>
  </si>
  <si>
    <t>Tovar</t>
  </si>
  <si>
    <t>Betancourt</t>
  </si>
  <si>
    <t>Bárbara</t>
  </si>
  <si>
    <t>Velázquez</t>
  </si>
  <si>
    <t>Yeisi</t>
  </si>
  <si>
    <t>Bravo</t>
  </si>
  <si>
    <t>Yari</t>
  </si>
  <si>
    <t>Cabrera</t>
  </si>
  <si>
    <t>Alejandra</t>
  </si>
  <si>
    <t>Urbaes</t>
  </si>
  <si>
    <t>Francis</t>
  </si>
  <si>
    <t>Sandra</t>
  </si>
  <si>
    <t>Bolívar</t>
  </si>
  <si>
    <t>Amancai</t>
  </si>
  <si>
    <t>Ortuño</t>
  </si>
  <si>
    <t>Maikeli</t>
  </si>
  <si>
    <t>Aponte</t>
  </si>
  <si>
    <t>Siro</t>
  </si>
  <si>
    <t>Litter</t>
  </si>
  <si>
    <t>Fuentes</t>
  </si>
  <si>
    <t>Lorena</t>
  </si>
  <si>
    <t>Dayana</t>
  </si>
  <si>
    <t>Cañas</t>
  </si>
  <si>
    <t>Maritza</t>
  </si>
  <si>
    <t>Nayibel</t>
  </si>
  <si>
    <t>FCI-Tejiéndonos Mujeres</t>
  </si>
  <si>
    <t>CC Bicentenario Vista Alegre</t>
  </si>
  <si>
    <t>Visita a casa</t>
  </si>
  <si>
    <t>septiembre</t>
  </si>
  <si>
    <t>Marguellis Marcano</t>
  </si>
  <si>
    <t>ARIAS</t>
  </si>
  <si>
    <t>KEIDELYN</t>
  </si>
  <si>
    <t>Hija con discapacidad y problemas de nutrición</t>
  </si>
  <si>
    <t>DÍAZ</t>
  </si>
  <si>
    <t>RIVERO</t>
  </si>
  <si>
    <t>ÁNGELA YULEISI</t>
  </si>
  <si>
    <t>CEBALLOS</t>
  </si>
  <si>
    <t>MORALES</t>
  </si>
  <si>
    <t>NANCY DEL CARMEN</t>
  </si>
  <si>
    <t>Hijo adicto</t>
  </si>
  <si>
    <t>UZCATEGUI</t>
  </si>
  <si>
    <t>EMMA DEL CARMEN</t>
  </si>
  <si>
    <t>Cuatro adultos mayores</t>
  </si>
  <si>
    <t>VALERA</t>
  </si>
  <si>
    <t>LOZADA</t>
  </si>
  <si>
    <t>YITANI</t>
  </si>
  <si>
    <t>FALCÓN</t>
  </si>
  <si>
    <t>ZAMBRANO</t>
  </si>
  <si>
    <t>AMARILIS JOSEFINA</t>
  </si>
  <si>
    <t>VEITIA</t>
  </si>
  <si>
    <t>IRAIDA COROMOTO</t>
  </si>
  <si>
    <t>CC 19 de Abril</t>
  </si>
  <si>
    <t>BERRÍO</t>
  </si>
  <si>
    <t>AZUAJE</t>
  </si>
  <si>
    <t>JOSÉ GREGORIO</t>
  </si>
  <si>
    <t>ES DIALIZADO 3 VECES POR SEMANA</t>
  </si>
  <si>
    <t>FLORES</t>
  </si>
  <si>
    <t>ADELA</t>
  </si>
  <si>
    <t>NECESITA PAÑALES</t>
  </si>
  <si>
    <t>DURÁN</t>
  </si>
  <si>
    <t>MARQUEZ</t>
  </si>
  <si>
    <t>ANGIE KARELYS</t>
  </si>
  <si>
    <t>SOLTERA 4 NIÑOS</t>
  </si>
  <si>
    <t>MENESES</t>
  </si>
  <si>
    <t>VALERO</t>
  </si>
  <si>
    <t>LIDIA MARELEY</t>
  </si>
  <si>
    <t>PÁEZ</t>
  </si>
  <si>
    <t>JESÚS MANUEL</t>
  </si>
  <si>
    <t>DEMENCIA SENIL</t>
  </si>
  <si>
    <t>MONSALVE</t>
  </si>
  <si>
    <t>MELENDEZ</t>
  </si>
  <si>
    <t>YERIKA VANESA</t>
  </si>
  <si>
    <t>MADRE SOLTERA</t>
  </si>
  <si>
    <t>VEGA</t>
  </si>
  <si>
    <t>ROSMELIN BETZABETH</t>
  </si>
  <si>
    <t>MADRE SOLTERA DE 4 HIJOS</t>
  </si>
  <si>
    <t>GUERRA</t>
  </si>
  <si>
    <t>RIVERA</t>
  </si>
  <si>
    <t>MARIÁNGEL DEL VALLE</t>
  </si>
  <si>
    <t>MATERANO</t>
  </si>
  <si>
    <t>MARÍA LISBETH</t>
  </si>
  <si>
    <t>NO TIENE</t>
  </si>
  <si>
    <t>4 HIJES</t>
  </si>
  <si>
    <t>RODRÍGUEZ</t>
  </si>
  <si>
    <t>ESTEFANI ALEXANDRA</t>
  </si>
  <si>
    <t>CC Independencia 5 de Julio</t>
  </si>
  <si>
    <t>GIL</t>
  </si>
  <si>
    <t>BOGADI</t>
  </si>
  <si>
    <t>JOHANA ELENA</t>
  </si>
  <si>
    <t>NEGRIN</t>
  </si>
  <si>
    <t>ARROYO</t>
  </si>
  <si>
    <t>ANGELA YARAIS</t>
  </si>
  <si>
    <t>MADRE SOLTERA 3 HIJES</t>
  </si>
  <si>
    <t>LEÓN</t>
  </si>
  <si>
    <t>APONTE</t>
  </si>
  <si>
    <t>VIRGINIA JUBERLAY</t>
  </si>
  <si>
    <t>MADRE SOLTERA 2 HIJES</t>
  </si>
  <si>
    <t>ZAPATA</t>
  </si>
  <si>
    <t>PÉREZ</t>
  </si>
  <si>
    <t>NANCY JOSEFINA</t>
  </si>
  <si>
    <t>NANCY Y 2 DE SUS HIJOS SUFREN DE DISCAPACIDAD</t>
  </si>
  <si>
    <t>HERRERA</t>
  </si>
  <si>
    <t>STIMARD ANDREINA</t>
  </si>
  <si>
    <t>MADRE SOLTERA 4 HIJES &lt; 8 AÑOS</t>
  </si>
  <si>
    <t>PALACIOS</t>
  </si>
  <si>
    <t>COLMENARES</t>
  </si>
  <si>
    <t>ORIANIS YERUBI</t>
  </si>
  <si>
    <t>MADRE SOLTERA 2 HIJES &lt; 4 AÑOS</t>
  </si>
  <si>
    <t>CORTEZ</t>
  </si>
  <si>
    <t>MORENO</t>
  </si>
  <si>
    <t>JOEL ANDRÉS</t>
  </si>
  <si>
    <t>PARALÍTICO, USA PAÑALES</t>
  </si>
  <si>
    <t>DELGADO</t>
  </si>
  <si>
    <t>NELSURY</t>
  </si>
  <si>
    <t>ELLA Y LA FAMILIA SUFREN DE DESNUTRICIÓN. EMBARAZO DE 2 MESES</t>
  </si>
  <si>
    <t>MARTINEZ</t>
  </si>
  <si>
    <t>SALCEDO</t>
  </si>
  <si>
    <t>GIPSI ADRIANA</t>
  </si>
  <si>
    <t>GÓMEZ</t>
  </si>
  <si>
    <t>CORDERO</t>
  </si>
  <si>
    <t>ELIANNYS ALEJANDRA</t>
  </si>
  <si>
    <t>CC Cerro Grande</t>
  </si>
  <si>
    <t>PIÑA</t>
  </si>
  <si>
    <t>COLINA</t>
  </si>
  <si>
    <t>REYES NICOLAS</t>
  </si>
  <si>
    <t>USA PAÑAL</t>
  </si>
  <si>
    <t>GONZÁLEZ</t>
  </si>
  <si>
    <t>DE PEÑA</t>
  </si>
  <si>
    <t>PERDOMO</t>
  </si>
  <si>
    <t>BRAULIO JOSÉ</t>
  </si>
  <si>
    <t>HERNÁNDEZ</t>
  </si>
  <si>
    <t>MODESTO</t>
  </si>
  <si>
    <t>LAMONT</t>
  </si>
  <si>
    <t>CRISTINA</t>
  </si>
  <si>
    <t>CÁNCER</t>
  </si>
  <si>
    <t>CC 24 de Julio</t>
  </si>
  <si>
    <t>NEIDA NELLY</t>
  </si>
  <si>
    <t>MADRE SOLTERA 3 HIJOS MENORES 8 AÑOS</t>
  </si>
  <si>
    <t>CASTRO</t>
  </si>
  <si>
    <t>DAYANA KATERYN</t>
  </si>
  <si>
    <t>SOLORZANO</t>
  </si>
  <si>
    <t>NAZARETH</t>
  </si>
  <si>
    <t>Octubre</t>
  </si>
  <si>
    <t>BARRIOS</t>
  </si>
  <si>
    <t>LIRIS MARBELIS</t>
  </si>
  <si>
    <t>Está bajo el cuidado del hermano que en algún momento fue alcohólico</t>
  </si>
  <si>
    <t>YENNY CAROLINA</t>
  </si>
  <si>
    <t>GUTIERREZ</t>
  </si>
  <si>
    <t>OLGA MARINA</t>
  </si>
  <si>
    <t>MÁRQUEZ</t>
  </si>
  <si>
    <t>REYNA LUCERO</t>
  </si>
  <si>
    <t>ESPINOZA</t>
  </si>
  <si>
    <t>DEISY CAROLINA</t>
  </si>
  <si>
    <t>RENDON</t>
  </si>
  <si>
    <t>RIVAS</t>
  </si>
  <si>
    <t>MAYERLING CONCEPCIÓN</t>
  </si>
  <si>
    <t>Está cargo de una adulta mayor</t>
  </si>
  <si>
    <t>DE MÁRQUEZ</t>
  </si>
  <si>
    <t>ELBA RAMONA</t>
  </si>
  <si>
    <t>LUNA</t>
  </si>
  <si>
    <t>CHÁVEZ</t>
  </si>
  <si>
    <t>BELLA FRANCIA</t>
  </si>
  <si>
    <t>Discapacidad auditiva y visual</t>
  </si>
  <si>
    <t>ROMERO</t>
  </si>
  <si>
    <t>CAMPOS</t>
  </si>
  <si>
    <t>ADRIANNY DE LOS ÁNGELES</t>
  </si>
  <si>
    <t>Embarazo múltiple</t>
  </si>
  <si>
    <t>Miranda</t>
  </si>
  <si>
    <t>Sucre</t>
  </si>
  <si>
    <t>Juventud Bolivariana</t>
  </si>
  <si>
    <t>Cacica</t>
  </si>
  <si>
    <t xml:space="preserve">septiembre </t>
  </si>
  <si>
    <t>Gabriela Henriquez</t>
  </si>
  <si>
    <t>Melvis</t>
  </si>
  <si>
    <t>0416-9018623</t>
  </si>
  <si>
    <t>Madre soltera desempleada</t>
  </si>
  <si>
    <t>Sara</t>
  </si>
  <si>
    <t>0424-2981900</t>
  </si>
  <si>
    <t>Madre soltera desempleada y lactando. Hijxs con desnutrición.</t>
  </si>
  <si>
    <t>Darelis</t>
  </si>
  <si>
    <t>0414-2582841</t>
  </si>
  <si>
    <t>Madre soltera desempleada y alquilada</t>
  </si>
  <si>
    <t>Pérez</t>
  </si>
  <si>
    <t>Esther</t>
  </si>
  <si>
    <t>0414-2505219</t>
  </si>
  <si>
    <t>Madre soltera menor de edad</t>
  </si>
  <si>
    <t>Julio</t>
  </si>
  <si>
    <t>Kimberly</t>
  </si>
  <si>
    <t>0414-1215254</t>
  </si>
  <si>
    <t>Madre soltera, familia con desnutrición</t>
  </si>
  <si>
    <t>Rengel</t>
  </si>
  <si>
    <t>Loreannis</t>
  </si>
  <si>
    <t>0424-1775362</t>
  </si>
  <si>
    <t>Marín</t>
  </si>
  <si>
    <t>Nathalis</t>
  </si>
  <si>
    <t>0412-7819596</t>
  </si>
  <si>
    <t>Zuleyka</t>
  </si>
  <si>
    <t>0412-0902678</t>
  </si>
  <si>
    <t>Madre soltera desempleada, familia con desnutrición</t>
  </si>
  <si>
    <t>Machuca</t>
  </si>
  <si>
    <t>Anny</t>
  </si>
  <si>
    <t>0412-9606547</t>
  </si>
  <si>
    <t>Yusmelis</t>
  </si>
  <si>
    <t>0416-9026892</t>
  </si>
  <si>
    <t>Loma Alta</t>
  </si>
  <si>
    <t>Karina</t>
  </si>
  <si>
    <t>Barrio Union</t>
  </si>
  <si>
    <t>Gonzalez</t>
  </si>
  <si>
    <t>Isaias Medina Agarita</t>
  </si>
  <si>
    <t>Munzon</t>
  </si>
  <si>
    <t>Patricia</t>
  </si>
  <si>
    <t>0414-1541110</t>
  </si>
  <si>
    <t>Paulo VI</t>
  </si>
  <si>
    <t>Padilla</t>
  </si>
  <si>
    <t xml:space="preserve">Margarita </t>
  </si>
  <si>
    <t>0414-2202337</t>
  </si>
  <si>
    <t>La Santander</t>
  </si>
  <si>
    <t>Ponce</t>
  </si>
  <si>
    <t>Yigcy</t>
  </si>
  <si>
    <t>0414-3227993</t>
  </si>
  <si>
    <t>La Ceiba</t>
  </si>
  <si>
    <t>Azuaje</t>
  </si>
  <si>
    <t>0212-2586417</t>
  </si>
  <si>
    <t>Luisa</t>
  </si>
  <si>
    <t>Canteras de Miranda</t>
  </si>
  <si>
    <t>Echezuria</t>
  </si>
  <si>
    <t>De Sosa</t>
  </si>
  <si>
    <t>Irene</t>
  </si>
  <si>
    <t>0426-1991290</t>
  </si>
  <si>
    <t>ireche@gmail.com</t>
  </si>
  <si>
    <t>Hipertensa</t>
  </si>
  <si>
    <t>Zerpa</t>
  </si>
  <si>
    <t>Infante</t>
  </si>
  <si>
    <t>0426-4277702</t>
  </si>
  <si>
    <t>El Morro</t>
  </si>
  <si>
    <t>Pacheco</t>
  </si>
  <si>
    <t>Hernandez</t>
  </si>
  <si>
    <t>0416-4120961</t>
  </si>
  <si>
    <t>Iristagli</t>
  </si>
  <si>
    <t>0414-2123534</t>
  </si>
  <si>
    <t>iristagli_6@gmail.com</t>
  </si>
  <si>
    <t>Callejon San Carlos</t>
  </si>
  <si>
    <t>Barragan</t>
  </si>
  <si>
    <t>De Garcia</t>
  </si>
  <si>
    <t>Marcelina</t>
  </si>
  <si>
    <t>0426-1062390</t>
  </si>
  <si>
    <t>Problemas de columna, tension y diabetes.</t>
  </si>
  <si>
    <t>Burgos</t>
  </si>
  <si>
    <t>De Pasero</t>
  </si>
  <si>
    <t>Rita Maritza</t>
  </si>
  <si>
    <t>0424-1822356</t>
  </si>
  <si>
    <t>Hipertensión</t>
  </si>
  <si>
    <t>El Cañaote</t>
  </si>
  <si>
    <t>Del Valle</t>
  </si>
  <si>
    <t>Maribet</t>
  </si>
  <si>
    <t>Sanchez</t>
  </si>
  <si>
    <t>Lara</t>
  </si>
  <si>
    <t>Nancy</t>
  </si>
  <si>
    <t>0414-1716417</t>
  </si>
  <si>
    <t>Paciente Oncologico</t>
  </si>
  <si>
    <t>La Linea</t>
  </si>
  <si>
    <t>Aleida</t>
  </si>
  <si>
    <t>0424-143-0135</t>
  </si>
  <si>
    <t>discapacidad</t>
  </si>
  <si>
    <t>Francisco</t>
  </si>
  <si>
    <t>0426-918-7740</t>
  </si>
  <si>
    <t>Sí</t>
  </si>
  <si>
    <t xml:space="preserve">colina </t>
  </si>
  <si>
    <t>Leocadina</t>
  </si>
  <si>
    <t>0412-627-8115</t>
  </si>
  <si>
    <t>salud</t>
  </si>
  <si>
    <t>Hermelinda</t>
  </si>
  <si>
    <t>0414-271-1192</t>
  </si>
  <si>
    <t>cancer</t>
  </si>
  <si>
    <t>Aldana</t>
  </si>
  <si>
    <t>0424-139-6847</t>
  </si>
  <si>
    <t>Yaritza</t>
  </si>
  <si>
    <t>0416-822-2305</t>
  </si>
  <si>
    <t>Belandria</t>
  </si>
  <si>
    <t>Romelia</t>
  </si>
  <si>
    <t>0414-293-9138</t>
  </si>
  <si>
    <t>Correa</t>
  </si>
  <si>
    <t>Luis</t>
  </si>
  <si>
    <t>0424-295-7532</t>
  </si>
  <si>
    <t>vulnerable</t>
  </si>
  <si>
    <t>Ramirez</t>
  </si>
  <si>
    <t>Marielys</t>
  </si>
  <si>
    <t>0424-112-0541</t>
  </si>
  <si>
    <t>Hidalgo</t>
  </si>
  <si>
    <t>0412-273-8421</t>
  </si>
  <si>
    <t>Elvis</t>
  </si>
  <si>
    <t>0426-419-7893</t>
  </si>
  <si>
    <t>0424-266-0237</t>
  </si>
  <si>
    <t>Mariela</t>
  </si>
  <si>
    <t>0414-122-3408</t>
  </si>
  <si>
    <t>Rengifo</t>
  </si>
  <si>
    <t>Amarilys</t>
  </si>
  <si>
    <t>0414-186-3466</t>
  </si>
  <si>
    <t>Yesemery</t>
  </si>
  <si>
    <t>0424-255-0330</t>
  </si>
  <si>
    <t>Pinto</t>
  </si>
  <si>
    <t>Graces</t>
  </si>
  <si>
    <t>0424-1562994</t>
  </si>
  <si>
    <t>Discapacidad Disfuncional</t>
  </si>
  <si>
    <t>Sanabria</t>
  </si>
  <si>
    <t>0414-3220379</t>
  </si>
  <si>
    <t>Natera</t>
  </si>
  <si>
    <t>Catalina</t>
  </si>
  <si>
    <t>0414-2645059</t>
  </si>
  <si>
    <t>acv</t>
  </si>
  <si>
    <t xml:space="preserve">Yessenia </t>
  </si>
  <si>
    <t>Bastidas</t>
  </si>
  <si>
    <t>Nithia</t>
  </si>
  <si>
    <t>Pallozzi</t>
  </si>
  <si>
    <t>Vanezza</t>
  </si>
  <si>
    <t>Sarmiento</t>
  </si>
  <si>
    <t>Mirtha</t>
  </si>
  <si>
    <t>Pereira</t>
  </si>
  <si>
    <t>Antonia</t>
  </si>
  <si>
    <t>0424-1885516</t>
  </si>
  <si>
    <t>Colmenares</t>
  </si>
  <si>
    <t>Amalia</t>
  </si>
  <si>
    <t>0424-2188890</t>
  </si>
  <si>
    <t xml:space="preserve">Jorge Vilalta </t>
  </si>
  <si>
    <t>Rivera</t>
  </si>
  <si>
    <t>Yoliber</t>
  </si>
  <si>
    <t xml:space="preserve">Luisa </t>
  </si>
  <si>
    <t>en camado</t>
  </si>
  <si>
    <t>Herrera</t>
  </si>
  <si>
    <t>Dionicia</t>
  </si>
  <si>
    <t>0416-9565478</t>
  </si>
  <si>
    <t xml:space="preserve">Otero </t>
  </si>
  <si>
    <t>Elianny</t>
  </si>
  <si>
    <t>Belkis</t>
  </si>
  <si>
    <t>0424-1534013</t>
  </si>
  <si>
    <t>Liscano</t>
  </si>
  <si>
    <t>Tainet</t>
  </si>
  <si>
    <t>0424-1737115</t>
  </si>
  <si>
    <t>Jenny</t>
  </si>
  <si>
    <t>Prieto</t>
  </si>
  <si>
    <t>Leonor</t>
  </si>
  <si>
    <t>Asabache</t>
  </si>
  <si>
    <t>Leon</t>
  </si>
  <si>
    <t>Yuleixi</t>
  </si>
  <si>
    <t>Lopez</t>
  </si>
  <si>
    <t>Gloria</t>
  </si>
  <si>
    <t>Diaz</t>
  </si>
  <si>
    <t>Elia</t>
  </si>
  <si>
    <t>Maestre</t>
  </si>
  <si>
    <t>Dtorres</t>
  </si>
  <si>
    <t>Yolanda</t>
  </si>
  <si>
    <t>Bervel</t>
  </si>
  <si>
    <t>Lourdez</t>
  </si>
  <si>
    <t>Lilibeth</t>
  </si>
  <si>
    <t>Toledo</t>
  </si>
  <si>
    <t>Cristal</t>
  </si>
  <si>
    <t>desnutricion</t>
  </si>
  <si>
    <t>Wendy</t>
  </si>
  <si>
    <t>Lactante</t>
  </si>
  <si>
    <t>Subero</t>
  </si>
  <si>
    <t>0424-1364760</t>
  </si>
  <si>
    <t>Montilla</t>
  </si>
  <si>
    <t>Zulay</t>
  </si>
  <si>
    <t>0426-794-9000</t>
  </si>
  <si>
    <t>Farfan</t>
  </si>
  <si>
    <t>Elys</t>
  </si>
  <si>
    <t>0414-2595060</t>
  </si>
  <si>
    <t>Arguaca</t>
  </si>
  <si>
    <t>Anais</t>
  </si>
  <si>
    <t>0416-2118910</t>
  </si>
  <si>
    <t>Mata</t>
  </si>
  <si>
    <t>Genesis</t>
  </si>
  <si>
    <t>0414-9080435</t>
  </si>
  <si>
    <t>Jaime</t>
  </si>
  <si>
    <t>Yenybel</t>
  </si>
  <si>
    <t>0426-8147255</t>
  </si>
  <si>
    <t>Ladejo</t>
  </si>
  <si>
    <t>Osmary</t>
  </si>
  <si>
    <t>0424-1206567</t>
  </si>
  <si>
    <t>El Carmen</t>
  </si>
  <si>
    <t>Linda</t>
  </si>
  <si>
    <t>0426-5141936</t>
  </si>
  <si>
    <t>Figuera</t>
  </si>
  <si>
    <t>Dianuska</t>
  </si>
  <si>
    <t>0414-1793260</t>
  </si>
  <si>
    <t>Alguaca</t>
  </si>
  <si>
    <t>Yosmar</t>
  </si>
  <si>
    <t>0414-3101245</t>
  </si>
  <si>
    <t>Katiuska</t>
  </si>
  <si>
    <t>0426-7872012</t>
  </si>
  <si>
    <t>Yessica</t>
  </si>
  <si>
    <t>0426-3115577</t>
  </si>
  <si>
    <t>Teodula</t>
  </si>
  <si>
    <t>0416-2116380</t>
  </si>
  <si>
    <t>Veronica</t>
  </si>
  <si>
    <t>0424-8521195</t>
  </si>
  <si>
    <t>Chivico</t>
  </si>
  <si>
    <t>0424-8586281</t>
  </si>
  <si>
    <t>Fermin</t>
  </si>
  <si>
    <t>0424-2657010</t>
  </si>
  <si>
    <t>Madeina</t>
  </si>
  <si>
    <t>keilling</t>
  </si>
  <si>
    <t>0424-2873299</t>
  </si>
  <si>
    <t>Echeverria</t>
  </si>
  <si>
    <t>Francelina</t>
  </si>
  <si>
    <t>0414-2396062</t>
  </si>
  <si>
    <t>Aura</t>
  </si>
  <si>
    <t>0414-3239102</t>
  </si>
  <si>
    <t>sordo</t>
  </si>
  <si>
    <t>Virginia</t>
  </si>
  <si>
    <t>0416-3057645</t>
  </si>
  <si>
    <t>Sanz</t>
  </si>
  <si>
    <t>Kizzy</t>
  </si>
  <si>
    <t>0416-7197317</t>
  </si>
  <si>
    <t>Obando</t>
  </si>
  <si>
    <t>Milena</t>
  </si>
  <si>
    <t>0424-1522247</t>
  </si>
  <si>
    <t>Guerra</t>
  </si>
  <si>
    <t>Rose</t>
  </si>
  <si>
    <t>0424-1599520</t>
  </si>
  <si>
    <t>Maria</t>
  </si>
  <si>
    <t>0212-4254505</t>
  </si>
  <si>
    <t>Guzman</t>
  </si>
  <si>
    <t>Teodosia</t>
  </si>
  <si>
    <t>0424-2006547</t>
  </si>
  <si>
    <t>Lobo</t>
  </si>
  <si>
    <t>Thusnelda</t>
  </si>
  <si>
    <t>0412-6174154</t>
  </si>
  <si>
    <t>Patinez</t>
  </si>
  <si>
    <t>Romexi</t>
  </si>
  <si>
    <t>0424-2205128</t>
  </si>
  <si>
    <t>Fernandez</t>
  </si>
  <si>
    <t>Nohemi</t>
  </si>
  <si>
    <t>0424-2978534</t>
  </si>
  <si>
    <t>Uban</t>
  </si>
  <si>
    <t>carmen</t>
  </si>
  <si>
    <t>0416-0134243</t>
  </si>
  <si>
    <t>La Chaguaramas</t>
  </si>
  <si>
    <t>Nayvic Acosta</t>
  </si>
  <si>
    <t>Dos Santos</t>
  </si>
  <si>
    <t>0414-2495134</t>
  </si>
  <si>
    <t>0212-2583507</t>
  </si>
  <si>
    <t>LA Chaguaramas</t>
  </si>
  <si>
    <t xml:space="preserve">Nayvic Acosta </t>
  </si>
  <si>
    <t>Ureña</t>
  </si>
  <si>
    <t>Moreno</t>
  </si>
  <si>
    <t>0412-7163221</t>
  </si>
  <si>
    <t>0412-7098541</t>
  </si>
  <si>
    <t>Zapata</t>
  </si>
  <si>
    <t>Margarita</t>
  </si>
  <si>
    <t>0426-2212066</t>
  </si>
  <si>
    <t>0414-3053710</t>
  </si>
  <si>
    <t xml:space="preserve">Flores </t>
  </si>
  <si>
    <t>0416-6706406</t>
  </si>
  <si>
    <t>Biernis</t>
  </si>
  <si>
    <t>0416-9150804</t>
  </si>
  <si>
    <t xml:space="preserve">Rodriguez </t>
  </si>
  <si>
    <t>0212-2568987</t>
  </si>
  <si>
    <t>Sosa</t>
  </si>
  <si>
    <t>Deidelin</t>
  </si>
  <si>
    <t>0412-9846661</t>
  </si>
  <si>
    <t>Yuleidirlys</t>
  </si>
  <si>
    <t>0416-2140028</t>
  </si>
  <si>
    <t>Moralez</t>
  </si>
  <si>
    <t>0414-1299679</t>
  </si>
  <si>
    <t xml:space="preserve">Ballesteros </t>
  </si>
  <si>
    <t>Yaneri</t>
  </si>
  <si>
    <t>0424-2243247</t>
  </si>
  <si>
    <t>Caucaguita</t>
  </si>
  <si>
    <t>Vista al Avila 2</t>
  </si>
  <si>
    <t>Odry</t>
  </si>
  <si>
    <t>0412-3285550</t>
  </si>
  <si>
    <t>Negro Primero</t>
  </si>
  <si>
    <t>0412-5614073</t>
  </si>
  <si>
    <t>si</t>
  </si>
  <si>
    <t>Los Bloques</t>
  </si>
  <si>
    <t>Solorzano</t>
  </si>
  <si>
    <t>Eucari</t>
  </si>
  <si>
    <t>0412-5536467</t>
  </si>
  <si>
    <t>Marcela</t>
  </si>
  <si>
    <t>0412-9965562</t>
  </si>
  <si>
    <t>0412-2096625</t>
  </si>
  <si>
    <t>Las Casitas A</t>
  </si>
  <si>
    <t>Piña</t>
  </si>
  <si>
    <t>Damary</t>
  </si>
  <si>
    <t>0426-4142872</t>
  </si>
  <si>
    <t>Vista al Avila 1</t>
  </si>
  <si>
    <t>Peñaloza</t>
  </si>
  <si>
    <t>Gliceydi</t>
  </si>
  <si>
    <t>0414-2813328</t>
  </si>
  <si>
    <t>Eucaris</t>
  </si>
  <si>
    <t>m</t>
  </si>
  <si>
    <t>no</t>
  </si>
  <si>
    <t>Chacón</t>
  </si>
  <si>
    <t>Yenny</t>
  </si>
  <si>
    <t>0412-5087265</t>
  </si>
  <si>
    <t>n/a</t>
  </si>
  <si>
    <t>Quijada</t>
  </si>
  <si>
    <t>Geraldine</t>
  </si>
  <si>
    <t>0424-2439652</t>
  </si>
  <si>
    <t>La Suiza</t>
  </si>
  <si>
    <t>Cardona</t>
  </si>
  <si>
    <t>Rosangélica</t>
  </si>
  <si>
    <t>0424-2164295</t>
  </si>
  <si>
    <t>Sánchez</t>
  </si>
  <si>
    <t>Karen</t>
  </si>
  <si>
    <t>0416-7066335</t>
  </si>
  <si>
    <t>Urbanismo El Morro</t>
  </si>
  <si>
    <t>Bautista</t>
  </si>
  <si>
    <t>0426-8108037</t>
  </si>
  <si>
    <t>37 semanas de embarazo de su primera hija. Suegra con hernia en la cervical</t>
  </si>
  <si>
    <t>Yusleny</t>
  </si>
  <si>
    <t>0412-9723987 (tía)</t>
  </si>
  <si>
    <t>Madre soltera de 5 hijxs, un bebé de un año que no está lactando y no tiene leche</t>
  </si>
  <si>
    <t>Méndez</t>
  </si>
  <si>
    <t>Terán</t>
  </si>
  <si>
    <t>Yeseli</t>
  </si>
  <si>
    <t>0414-3025590 (mamá)</t>
  </si>
  <si>
    <t>Madre soltera de 6 hijxs, 2 con desnutrición</t>
  </si>
  <si>
    <t>Thaís</t>
  </si>
  <si>
    <t>0424-2508873</t>
  </si>
  <si>
    <t>Madre de 4 hijxs y sostén económico</t>
  </si>
  <si>
    <t>Elsy</t>
  </si>
  <si>
    <t>0414-3025590</t>
  </si>
  <si>
    <t>Viuda desempleada. Con hipertensión.</t>
  </si>
  <si>
    <t>Ojeda</t>
  </si>
  <si>
    <t>Farías</t>
  </si>
  <si>
    <t>Yubianny</t>
  </si>
  <si>
    <t>0424-2878015</t>
  </si>
  <si>
    <t>Madre de un bebé de 18 meses</t>
  </si>
  <si>
    <t>Reales</t>
  </si>
  <si>
    <t>de Martínez</t>
  </si>
  <si>
    <t>0412-0302211</t>
  </si>
  <si>
    <t>Adulta mayor con discapacidad motora parcial en piernas y una mano. Vive sola, sus hijxs en el exterior.</t>
  </si>
  <si>
    <t>Barroso</t>
  </si>
  <si>
    <t>Jelvez</t>
  </si>
  <si>
    <t>María Angélica</t>
  </si>
  <si>
    <t>0414-9102127</t>
  </si>
  <si>
    <t>Madre soltera de 3 hijxs con discapacidad visual</t>
  </si>
  <si>
    <t>Oriana</t>
  </si>
  <si>
    <t>0414-1201467</t>
  </si>
  <si>
    <t>Madre soltera de 2 hijas. Mamá con desviación en la cervical.</t>
  </si>
  <si>
    <t>Guevara</t>
  </si>
  <si>
    <t>Pardo</t>
  </si>
  <si>
    <t>Karolay</t>
  </si>
  <si>
    <t>0424-2861957 (suegra)</t>
  </si>
  <si>
    <t>Madre soltera con bajo peso lactando a su bebé de un año</t>
  </si>
  <si>
    <t>Tisoy</t>
  </si>
  <si>
    <t>de Quinchoa</t>
  </si>
  <si>
    <t>0424-2861957</t>
  </si>
  <si>
    <t>Adulta mayor con discapacidad visual</t>
  </si>
  <si>
    <t>El Algarobo</t>
  </si>
  <si>
    <t>Salazar</t>
  </si>
  <si>
    <t>De Betancourt</t>
  </si>
  <si>
    <t xml:space="preserve">Hipertensa, Condicion Renal, diabetes </t>
  </si>
  <si>
    <t>Ena</t>
  </si>
  <si>
    <t xml:space="preserve">Cervical, columna, hipertension </t>
  </si>
  <si>
    <t>Isa</t>
  </si>
  <si>
    <t>Urdaneta_</t>
  </si>
  <si>
    <t>Cua</t>
  </si>
  <si>
    <t>Ciudad Miranda</t>
  </si>
  <si>
    <t xml:space="preserve">Toparca </t>
  </si>
  <si>
    <t xml:space="preserve">Arendaño </t>
  </si>
  <si>
    <t>0412-8051443</t>
  </si>
  <si>
    <t>Madre soltera</t>
  </si>
  <si>
    <t>Yusmarys</t>
  </si>
  <si>
    <t>No posee</t>
  </si>
  <si>
    <t>Salud</t>
  </si>
  <si>
    <t>Raidelys</t>
  </si>
  <si>
    <t>0426-3183334</t>
  </si>
  <si>
    <t xml:space="preserve">Torres </t>
  </si>
  <si>
    <t>Julianny</t>
  </si>
  <si>
    <t>0424-3418870</t>
  </si>
  <si>
    <t>Vazquez</t>
  </si>
  <si>
    <t>Yesica</t>
  </si>
  <si>
    <t>0426-4011052</t>
  </si>
  <si>
    <t>Andara</t>
  </si>
  <si>
    <t>Jhonnyret</t>
  </si>
  <si>
    <t>Josmar</t>
  </si>
  <si>
    <t>0426-7057228</t>
  </si>
  <si>
    <t>Glenda</t>
  </si>
  <si>
    <t>0412-9784780</t>
  </si>
  <si>
    <t>Eliana</t>
  </si>
  <si>
    <t>0426-1208260</t>
  </si>
  <si>
    <t>Segovia</t>
  </si>
  <si>
    <t>0239-2452256</t>
  </si>
  <si>
    <t>A.R.O</t>
  </si>
  <si>
    <t>Yasnely</t>
  </si>
  <si>
    <t>0239-2452564</t>
  </si>
  <si>
    <t>Ruth</t>
  </si>
  <si>
    <t>0414-2393266</t>
  </si>
  <si>
    <t>Morgado</t>
  </si>
  <si>
    <t>Renzza</t>
  </si>
  <si>
    <t>0416-9235306</t>
  </si>
  <si>
    <t xml:space="preserve">Lezamar </t>
  </si>
  <si>
    <t>0234-2452747</t>
  </si>
  <si>
    <t>Yudeily</t>
  </si>
  <si>
    <t>0414-236157</t>
  </si>
  <si>
    <t>Villamizar</t>
  </si>
  <si>
    <t>Niño</t>
  </si>
  <si>
    <t>Libia</t>
  </si>
  <si>
    <t>Arellano</t>
  </si>
  <si>
    <t>Eli</t>
  </si>
  <si>
    <t>Jhendra</t>
  </si>
  <si>
    <t>Terrazas de Cua</t>
  </si>
  <si>
    <t>Estrada</t>
  </si>
  <si>
    <t>Barbara Elibar</t>
  </si>
  <si>
    <t>barabara.fdz123@gmail.com</t>
  </si>
  <si>
    <t>Rosa Capote</t>
  </si>
  <si>
    <t xml:space="preserve">Monagas </t>
  </si>
  <si>
    <t>Chavez</t>
  </si>
  <si>
    <t>Caribay Adnerys</t>
  </si>
  <si>
    <t>carmonagas01@gmail.com</t>
  </si>
  <si>
    <t>Madre soltera, desempleada por pandemia</t>
  </si>
  <si>
    <t xml:space="preserve">Acevedo </t>
  </si>
  <si>
    <t>Abreu</t>
  </si>
  <si>
    <t>Meylet Noemil</t>
  </si>
  <si>
    <t>Madre recien dada a luz, desempleada por pandemia.</t>
  </si>
  <si>
    <t>Lorca</t>
  </si>
  <si>
    <t>Yenni Coromoto</t>
  </si>
  <si>
    <t>Capote</t>
  </si>
  <si>
    <t>Vibas</t>
  </si>
  <si>
    <t>Legna Alejandra Luna Mya</t>
  </si>
  <si>
    <t>legnacapote@gmail.com</t>
  </si>
  <si>
    <t>Joven estudiante.</t>
  </si>
  <si>
    <t>El Conde</t>
  </si>
  <si>
    <t>Lisbeth Josefina</t>
  </si>
  <si>
    <t>Prentt</t>
  </si>
  <si>
    <t>De la Hoz</t>
  </si>
  <si>
    <t>Nubia Astrid</t>
  </si>
  <si>
    <t>nubiaprentt@gmail.com</t>
  </si>
  <si>
    <t>Madre soltera en desempleo por pandemia</t>
  </si>
  <si>
    <t>Moron</t>
  </si>
  <si>
    <t>Yanira Coromoto</t>
  </si>
  <si>
    <t>yaniracmoron72@gmail.com</t>
  </si>
  <si>
    <t>Garcia</t>
  </si>
  <si>
    <t>Sofia Nicol</t>
  </si>
  <si>
    <t>sofiagil71@gmail.com</t>
  </si>
  <si>
    <t>Madre soltera en situación de desempleo.</t>
  </si>
  <si>
    <t xml:space="preserve">Reveron </t>
  </si>
  <si>
    <t>Perez</t>
  </si>
  <si>
    <t>Mileidy Anais</t>
  </si>
  <si>
    <t>mileidyreveron@hotmail.com</t>
  </si>
  <si>
    <t>Madre soltera en situacion de desempleo</t>
  </si>
  <si>
    <t>San Ignacio</t>
  </si>
  <si>
    <t xml:space="preserve">Padilla </t>
  </si>
  <si>
    <t xml:space="preserve">Griman </t>
  </si>
  <si>
    <t>Karina Marlene</t>
  </si>
  <si>
    <t>padilla.karina@hotmail.com</t>
  </si>
  <si>
    <t xml:space="preserve">Madre soltera, paciente oncologica </t>
  </si>
  <si>
    <t>Santa Cruz</t>
  </si>
  <si>
    <t>Yanez</t>
  </si>
  <si>
    <t>Andri Michell</t>
  </si>
  <si>
    <t>Gestante de trillisos</t>
  </si>
  <si>
    <t>Guabina</t>
  </si>
  <si>
    <t>Arias</t>
  </si>
  <si>
    <t>Yesenia carolina</t>
  </si>
  <si>
    <t>yessyss33arias@gmail.com</t>
  </si>
  <si>
    <t>Nahomy Yennire</t>
  </si>
  <si>
    <t>nahomycolina2003@gmail.com</t>
  </si>
  <si>
    <t>Gudiño</t>
  </si>
  <si>
    <t>Luzbelis Guadalupe</t>
  </si>
  <si>
    <t>Yurima del Carmen</t>
  </si>
  <si>
    <t>yurima0283@gmail.com</t>
  </si>
  <si>
    <t>Veronica Eliu</t>
  </si>
  <si>
    <t>Otre</t>
  </si>
  <si>
    <t>verodiemar@gmail.com</t>
  </si>
  <si>
    <t>Mejias</t>
  </si>
  <si>
    <t>Davielyn Coromoto</t>
  </si>
  <si>
    <t>daviep2002@gmail.com</t>
  </si>
  <si>
    <t xml:space="preserve">Yanez </t>
  </si>
  <si>
    <t>Arelis Evelin</t>
  </si>
  <si>
    <t>velazquezanthony66@gmail.com</t>
  </si>
  <si>
    <t>Toro</t>
  </si>
  <si>
    <t>Nazareth del Valle</t>
  </si>
  <si>
    <t>Paciente oncologica (leusemia aguda)</t>
  </si>
  <si>
    <t>Zambrano</t>
  </si>
  <si>
    <t>Fedra Sarai</t>
  </si>
  <si>
    <t>7fedra.diaz@gmail.com</t>
  </si>
  <si>
    <t>El Deleite</t>
  </si>
  <si>
    <t>Mendez</t>
  </si>
  <si>
    <t>Bejarano</t>
  </si>
  <si>
    <t>Mayerlin</t>
  </si>
  <si>
    <t>mayianaysmendez@gmail.com</t>
  </si>
  <si>
    <t>Marcano</t>
  </si>
  <si>
    <t>Roman</t>
  </si>
  <si>
    <t>Noellyz</t>
  </si>
  <si>
    <t>Yrianaroman_29@hotmail.com</t>
  </si>
  <si>
    <t>Colinas de Cua</t>
  </si>
  <si>
    <t>Carballo</t>
  </si>
  <si>
    <t>Balza</t>
  </si>
  <si>
    <t>Heilimar Carolina</t>
  </si>
  <si>
    <t>carolinaheicbal@gmail.com</t>
  </si>
  <si>
    <t>Laura</t>
  </si>
  <si>
    <t>Laura.garcia.pecas@gmail.com</t>
  </si>
  <si>
    <t>Carvajal</t>
  </si>
  <si>
    <t>Maidel Delmar</t>
  </si>
  <si>
    <t>delmar1976c@gmail.com</t>
  </si>
  <si>
    <t>Vivas</t>
  </si>
  <si>
    <t>Crisbel Yosely</t>
  </si>
  <si>
    <t>crisbelcorrwea_001@hotmail.com</t>
  </si>
  <si>
    <t>Barbara Maily</t>
  </si>
  <si>
    <t>barbaradiaz029@hotmail.com</t>
  </si>
  <si>
    <t xml:space="preserve">Marcano </t>
  </si>
  <si>
    <t>Marianny Carolina</t>
  </si>
  <si>
    <t>marcanoromanm@gmail.com</t>
  </si>
  <si>
    <t>Rebeca</t>
  </si>
  <si>
    <t>rebeca.yolimar@gmail.com</t>
  </si>
  <si>
    <t>Merida</t>
  </si>
  <si>
    <t>Rosa Olivia</t>
  </si>
  <si>
    <t>hernandezrosan1970@gmail.com</t>
  </si>
  <si>
    <t>Castillo</t>
  </si>
  <si>
    <t>Bolivar</t>
  </si>
  <si>
    <t>Clariana Yusmari</t>
  </si>
  <si>
    <t>clarianacastillo500@gmail.com</t>
  </si>
  <si>
    <t>Nieves</t>
  </si>
  <si>
    <t>Eva Maria</t>
  </si>
  <si>
    <t>evamarianieves8@gmail.com</t>
  </si>
  <si>
    <t>Alejo</t>
  </si>
  <si>
    <t>Neyrivict Alexamar</t>
  </si>
  <si>
    <t>neyrivict2005@gmail.com</t>
  </si>
  <si>
    <t>Cunha</t>
  </si>
  <si>
    <t>Cadiz</t>
  </si>
  <si>
    <t>Fernanda Victoria</t>
  </si>
  <si>
    <t>fernandavictoriacunhacadiz@gmail.com</t>
  </si>
  <si>
    <t>Potiche</t>
  </si>
  <si>
    <t>Mambel</t>
  </si>
  <si>
    <t>Solange Astrix</t>
  </si>
  <si>
    <t>angerson12martinez@gmail.com</t>
  </si>
  <si>
    <t xml:space="preserve">Morillo </t>
  </si>
  <si>
    <t>Sierra</t>
  </si>
  <si>
    <t>Neugleannys Yineska</t>
  </si>
  <si>
    <t>sierraraquel25@gmail.com</t>
  </si>
  <si>
    <t>Belkis Josefina</t>
  </si>
  <si>
    <t>Castro</t>
  </si>
  <si>
    <t>Greisy Lisett</t>
  </si>
  <si>
    <t>castrogreisyl@gmail.com</t>
  </si>
  <si>
    <t>Abat</t>
  </si>
  <si>
    <t>Alexka Alejandra</t>
  </si>
  <si>
    <t>abat15072003@gmail.com</t>
  </si>
  <si>
    <t>Perdomo</t>
  </si>
  <si>
    <t>Yannireth del Valle</t>
  </si>
  <si>
    <t>yanmpelove@hotmail.com</t>
  </si>
  <si>
    <t>Camacho</t>
  </si>
  <si>
    <t xml:space="preserve">Quintero </t>
  </si>
  <si>
    <t>Daisy Beatriz</t>
  </si>
  <si>
    <t>victorivas96@gmail.com</t>
  </si>
  <si>
    <t>Melendez</t>
  </si>
  <si>
    <t>Chirino</t>
  </si>
  <si>
    <t>Jennifer Carolina</t>
  </si>
  <si>
    <t>jennifermelendezchirino@gmail.com</t>
  </si>
  <si>
    <t>Silva</t>
  </si>
  <si>
    <t>Katherine Jacquelin</t>
  </si>
  <si>
    <t>katyms811@gmail.com</t>
  </si>
  <si>
    <t>Alvarado</t>
  </si>
  <si>
    <t>Johamna Alejandra</t>
  </si>
  <si>
    <t>alvaradojhoamna,1510@gmail.com</t>
  </si>
  <si>
    <t>Cardozo</t>
  </si>
  <si>
    <t>Yannelys Margarita</t>
  </si>
  <si>
    <t>quijadayannelys92@gmail.com</t>
  </si>
  <si>
    <t>Jaimes</t>
  </si>
  <si>
    <t>Gabriela Ayari</t>
  </si>
  <si>
    <t>gabrielamat0103@gmail.com</t>
  </si>
  <si>
    <t>Mariana Patricia</t>
  </si>
  <si>
    <t>hidalgomariana71@gmail.com</t>
  </si>
  <si>
    <t>Leal</t>
  </si>
  <si>
    <t>Maldonado</t>
  </si>
  <si>
    <t>Kleydelin Yuday</t>
  </si>
  <si>
    <t>kleydelinleal1@gmail.com</t>
  </si>
  <si>
    <t>Trejo</t>
  </si>
  <si>
    <t>Geraldine Andreina</t>
  </si>
  <si>
    <t>geratrejob@hotmail.com</t>
  </si>
  <si>
    <t>Marquina</t>
  </si>
  <si>
    <t>Yuvirit Marlene</t>
  </si>
  <si>
    <t>yubirithpm21@gmail.com</t>
  </si>
  <si>
    <t>Gleidis Yakelin</t>
  </si>
  <si>
    <t>gutierrezaranza0408@gmail.com</t>
  </si>
  <si>
    <t>Morales</t>
  </si>
  <si>
    <t>Genesis Yaribi</t>
  </si>
  <si>
    <t>genesismorales1608@gmail.com</t>
  </si>
  <si>
    <t>Cardosa</t>
  </si>
  <si>
    <t>Marlyn Yaniris</t>
  </si>
  <si>
    <t>Hevisn Scarleth</t>
  </si>
  <si>
    <t>Monroy</t>
  </si>
  <si>
    <t>Caldera</t>
  </si>
  <si>
    <t>Scarleth</t>
  </si>
  <si>
    <t>scarlethmon@gmail.com</t>
  </si>
  <si>
    <t>Braini Wilmar</t>
  </si>
  <si>
    <t>Sojo</t>
  </si>
  <si>
    <t>Bulto</t>
  </si>
  <si>
    <t>Neysi Yuderlin</t>
  </si>
  <si>
    <t>Ariana Jose</t>
  </si>
  <si>
    <t>Independencia</t>
  </si>
  <si>
    <t>Santa Teresa del Tuy</t>
  </si>
  <si>
    <t>Dos Lagunas</t>
  </si>
  <si>
    <t>Albarran</t>
  </si>
  <si>
    <t>Urdaneta</t>
  </si>
  <si>
    <t>yoseth zaibeth</t>
  </si>
  <si>
    <t>N/T</t>
  </si>
  <si>
    <t>Ester</t>
  </si>
  <si>
    <t>Sandoval</t>
  </si>
  <si>
    <t>Adriana Elena</t>
  </si>
  <si>
    <t>Chirinos</t>
  </si>
  <si>
    <t xml:space="preserve">Gutiérrez </t>
  </si>
  <si>
    <t>Carmen Elena</t>
  </si>
  <si>
    <t>Freites</t>
  </si>
  <si>
    <t>Isha Rebeca</t>
  </si>
  <si>
    <t>Andrea</t>
  </si>
  <si>
    <t xml:space="preserve">Rodríguez </t>
  </si>
  <si>
    <t>Andres</t>
  </si>
  <si>
    <t>Useche</t>
  </si>
  <si>
    <t xml:space="preserve">Castellano </t>
  </si>
  <si>
    <t>Maritza Yohana</t>
  </si>
  <si>
    <t xml:space="preserve">no </t>
  </si>
  <si>
    <t>Amarilis</t>
  </si>
  <si>
    <t>Rondon</t>
  </si>
  <si>
    <t>Brenda Daniela</t>
  </si>
  <si>
    <t>Desnutrición</t>
  </si>
  <si>
    <t>Rubelia Margarita</t>
  </si>
  <si>
    <t>Problemas respiratorios y tiroides</t>
  </si>
  <si>
    <t>Aguilera</t>
  </si>
  <si>
    <t>Carmen Noraida</t>
  </si>
  <si>
    <t>Discapacidad Visual</t>
  </si>
  <si>
    <t>Rasquin</t>
  </si>
  <si>
    <t>Hipertensa, Cardiopatía Congénita</t>
  </si>
  <si>
    <t>Briceño</t>
  </si>
  <si>
    <t>Rosa Alejandra</t>
  </si>
  <si>
    <t>Tensión Alta</t>
  </si>
  <si>
    <t>Gonzales</t>
  </si>
  <si>
    <t>Linares</t>
  </si>
  <si>
    <t>Haide</t>
  </si>
  <si>
    <t>Artrosis,Operación de rodilla</t>
  </si>
  <si>
    <t>Abache</t>
  </si>
  <si>
    <t>Carmen Lucrecia</t>
  </si>
  <si>
    <t>Luisa Marbelia</t>
  </si>
  <si>
    <t>Crespo</t>
  </si>
  <si>
    <t>Alérgica a las picadas</t>
  </si>
  <si>
    <t>Yesica Daniela</t>
  </si>
  <si>
    <t>Madre soltera de 2 hijos</t>
  </si>
  <si>
    <t>Cristóbal_Rojas</t>
  </si>
  <si>
    <t>Charallave</t>
  </si>
  <si>
    <t xml:space="preserve">Yepez </t>
  </si>
  <si>
    <t>Quintero</t>
  </si>
  <si>
    <t>Leydi Johana</t>
  </si>
  <si>
    <t>Sindrome-Drow</t>
  </si>
  <si>
    <t xml:space="preserve">Tovar </t>
  </si>
  <si>
    <t>Maria Fernanda</t>
  </si>
  <si>
    <t>Retardo M.</t>
  </si>
  <si>
    <t>Muñoz</t>
  </si>
  <si>
    <t>Karlin Carmelina</t>
  </si>
  <si>
    <t>Sin vivenda,y tiene niña con discapacidad Motora con varias operaciones por realizar.</t>
  </si>
  <si>
    <t xml:space="preserve">Toledo </t>
  </si>
  <si>
    <t>Kleiner Yorgelis</t>
  </si>
  <si>
    <t>Sin vivienda arimada</t>
  </si>
  <si>
    <t>Aviles</t>
  </si>
  <si>
    <t>Carmen Rosa</t>
  </si>
  <si>
    <t xml:space="preserve">Brito </t>
  </si>
  <si>
    <t>Eugenia Gleidys</t>
  </si>
  <si>
    <t>Sin vivienda arrimada, convulsiona</t>
  </si>
  <si>
    <t>Glendys Liseth</t>
  </si>
  <si>
    <t>Sin vivienda.arimada</t>
  </si>
  <si>
    <t>Campo</t>
  </si>
  <si>
    <t>Yelis Andreina</t>
  </si>
  <si>
    <t>Delgados</t>
  </si>
  <si>
    <t>Johainer</t>
  </si>
  <si>
    <t>Cardenas</t>
  </si>
  <si>
    <t>Coronado</t>
  </si>
  <si>
    <t>Yvanis Gladiusca</t>
  </si>
  <si>
    <t>Sin vivienda  arimada</t>
  </si>
  <si>
    <t>Lander</t>
  </si>
  <si>
    <t>Ocumare del Tuy</t>
  </si>
  <si>
    <t>Lomas de Guadalupe</t>
  </si>
  <si>
    <t>Yusmery</t>
  </si>
  <si>
    <t xml:space="preserve">Carolay </t>
  </si>
  <si>
    <t>Villegas</t>
  </si>
  <si>
    <t>Yusbely</t>
  </si>
  <si>
    <t>Gardona</t>
  </si>
  <si>
    <t>Betzabeth</t>
  </si>
  <si>
    <t>Molina</t>
  </si>
  <si>
    <t>Bertha</t>
  </si>
  <si>
    <t xml:space="preserve">Espatola </t>
  </si>
  <si>
    <t>Lina</t>
  </si>
  <si>
    <t>Angulo</t>
  </si>
  <si>
    <t>Maizabelith</t>
  </si>
  <si>
    <t>Bermudez</t>
  </si>
  <si>
    <t>Rios</t>
  </si>
  <si>
    <t>Geogo</t>
  </si>
  <si>
    <t>Buelvas</t>
  </si>
  <si>
    <t>Ciudad Zamora</t>
  </si>
  <si>
    <t>Trujillo</t>
  </si>
  <si>
    <t>Liliana</t>
  </si>
  <si>
    <t>Mulato</t>
  </si>
  <si>
    <t>Cruz</t>
  </si>
  <si>
    <t>Doiribeth</t>
  </si>
  <si>
    <t>bloqueurbano@gmail.com</t>
  </si>
  <si>
    <t>Esp. Comunit</t>
  </si>
  <si>
    <t>Judith</t>
  </si>
  <si>
    <t>judquinterogmail.com</t>
  </si>
  <si>
    <t>Alex</t>
  </si>
  <si>
    <t>Sillas de Ruedas</t>
  </si>
  <si>
    <t>Lezama</t>
  </si>
  <si>
    <t>Yoselyn</t>
  </si>
  <si>
    <t>Celis</t>
  </si>
  <si>
    <t>Caribay</t>
  </si>
  <si>
    <t>Ariana</t>
  </si>
  <si>
    <t>Madelin</t>
  </si>
  <si>
    <t>Feo</t>
  </si>
  <si>
    <t>Adalid</t>
  </si>
  <si>
    <t>Mirador del Este</t>
  </si>
  <si>
    <t>Gladysbell</t>
  </si>
  <si>
    <t>El Encantado</t>
  </si>
  <si>
    <t xml:space="preserve">Vargas </t>
  </si>
  <si>
    <t>Isturiz</t>
  </si>
  <si>
    <t>Enyeli Naismar</t>
  </si>
  <si>
    <t xml:space="preserve">Carvajal </t>
  </si>
  <si>
    <t>ivoncarvajal19@gmail.com</t>
  </si>
  <si>
    <t>Asma Bronquial</t>
  </si>
  <si>
    <t>Ochoa</t>
  </si>
  <si>
    <t>Osderverlyn Reinar</t>
  </si>
  <si>
    <t>Jaivelin Gabriela</t>
  </si>
  <si>
    <t>jaivelyngabriela@gamil.com</t>
  </si>
  <si>
    <t>Maria Alexandra</t>
  </si>
  <si>
    <t>mariagarcia52.b@gmail.com</t>
  </si>
  <si>
    <t xml:space="preserve">Barrueta </t>
  </si>
  <si>
    <t>Mayuriel Johana</t>
  </si>
  <si>
    <t>Soto</t>
  </si>
  <si>
    <t xml:space="preserve">Keyla Nayesca </t>
  </si>
  <si>
    <t>keylafermin15@gmail.com</t>
  </si>
  <si>
    <t xml:space="preserve">Gonzalez </t>
  </si>
  <si>
    <t>Arvelo</t>
  </si>
  <si>
    <t xml:space="preserve">Georgina Michelle </t>
  </si>
  <si>
    <t>SI</t>
  </si>
  <si>
    <t>Osdalys Coromoto</t>
  </si>
  <si>
    <t>ochoaoswaldo14@gmail.com</t>
  </si>
  <si>
    <t xml:space="preserve">Maria Francia </t>
  </si>
  <si>
    <t>mfrancia94@gmail.com</t>
  </si>
  <si>
    <t>Rodirguez</t>
  </si>
  <si>
    <t>Tania Maria</t>
  </si>
  <si>
    <t>taniaimi@hotmail.com</t>
  </si>
  <si>
    <t xml:space="preserve">Aylemar Adriana </t>
  </si>
  <si>
    <t xml:space="preserve">Valeri Andrea </t>
  </si>
  <si>
    <t>johan__425@hotmail.com</t>
  </si>
  <si>
    <t>Alfonzo</t>
  </si>
  <si>
    <t xml:space="preserve">Guia </t>
  </si>
  <si>
    <t>Joselyn Johana</t>
  </si>
  <si>
    <t>aracelys615@gmail.com</t>
  </si>
  <si>
    <t xml:space="preserve">Martha Daniela </t>
  </si>
  <si>
    <t>daniela1412.rm@mail.com</t>
  </si>
  <si>
    <t>Bombilla</t>
  </si>
  <si>
    <t>Yamileth</t>
  </si>
  <si>
    <t>19</t>
  </si>
  <si>
    <t>Noemi</t>
  </si>
  <si>
    <t>45</t>
  </si>
  <si>
    <t>Lusdeli</t>
  </si>
  <si>
    <t>30</t>
  </si>
  <si>
    <t>Zonia</t>
  </si>
  <si>
    <t>Requiere Medicamentos</t>
  </si>
  <si>
    <t>Auxiliadora</t>
  </si>
  <si>
    <t>Marrugo</t>
  </si>
  <si>
    <t>Arnedo</t>
  </si>
  <si>
    <t>Requiere Medicamentos/Tecnica</t>
  </si>
  <si>
    <t>Faroseni</t>
  </si>
  <si>
    <t>Corape</t>
  </si>
  <si>
    <t>Calzadilla</t>
  </si>
  <si>
    <t xml:space="preserve">Josefina </t>
  </si>
  <si>
    <t>Requiere visita medica /tecnica encamada</t>
  </si>
  <si>
    <t>Sugein</t>
  </si>
  <si>
    <t>Tratamiento medico /medicinas</t>
  </si>
  <si>
    <t>Campos</t>
  </si>
  <si>
    <t>Marily</t>
  </si>
  <si>
    <t>Mujeres por la Vida</t>
  </si>
  <si>
    <t>Iribarren</t>
  </si>
  <si>
    <t>Urbanización La Carucieña</t>
  </si>
  <si>
    <t>agosto</t>
  </si>
  <si>
    <t>Promotora/Katrina Kozarek</t>
  </si>
  <si>
    <t>Les hijes, menores de edad han tenido que trabajar para poder garantizar la comida diaria</t>
  </si>
  <si>
    <t>Alcón</t>
  </si>
  <si>
    <t>Belkis del Carmen</t>
  </si>
  <si>
    <t>Linarez</t>
  </si>
  <si>
    <t>Pierina</t>
  </si>
  <si>
    <t>Parra</t>
  </si>
  <si>
    <t>Neris</t>
  </si>
  <si>
    <t>Fue desplazada de su hogar de parte de su agresor.  Tiene un hijo autista.  Actualmente vive en la casa materna con su madre y hermanos.  Los hermanos la niegan acceso a alimentos</t>
  </si>
  <si>
    <t>Jennifer</t>
  </si>
  <si>
    <t>Carmen Pastora</t>
  </si>
  <si>
    <t>Adulta mayor, sobreviviente de violencia de parte de su hijo mayor, quedó sin familiares cercanas para velar para su bien estar y salud</t>
  </si>
  <si>
    <t>Colinas</t>
  </si>
  <si>
    <t>Docente sin hogar propio con madre adulta mayor en su cuidado. Tiene 2 años en situación precaria y de calle por no tener hogar propio ni recursos para alquiler.  Sufre de depresión.</t>
  </si>
  <si>
    <t>Diana Corina</t>
  </si>
  <si>
    <t>Colmenarez</t>
  </si>
  <si>
    <t>Yamiletza</t>
  </si>
  <si>
    <t>Sin ingresos, padre de su ultima hija no la reconoce y no ha podido demandar para su manutención, estado de desnutrición de su persona y su hija más pequeña</t>
  </si>
  <si>
    <t>Franchesca Antoinetta</t>
  </si>
  <si>
    <t>Violencia obstetrica, desmepleada, sin ingresos</t>
  </si>
  <si>
    <t xml:space="preserve">Pinto </t>
  </si>
  <si>
    <t>Fanny Coromoto</t>
  </si>
  <si>
    <t>Adulta mayor en condiciones de pobreza</t>
  </si>
  <si>
    <t>Adela Antonia</t>
  </si>
  <si>
    <t>Discapacitada enfermedad vascular</t>
  </si>
  <si>
    <t>Jimenez</t>
  </si>
  <si>
    <t>Anajhondy Betzabeth</t>
  </si>
  <si>
    <t xml:space="preserve">Depresion </t>
  </si>
  <si>
    <t>Promotora/Ingrid Blanco</t>
  </si>
  <si>
    <t xml:space="preserve">Asuaje </t>
  </si>
  <si>
    <t>Rodrìguez</t>
  </si>
  <si>
    <t>Anabel Aurora</t>
  </si>
  <si>
    <t>Sobreviviente de violencia,desempleada,vive alquilada</t>
  </si>
  <si>
    <t>Carmen Alicia</t>
  </si>
  <si>
    <t>Cuidadora de nietos y desempleada</t>
  </si>
  <si>
    <t xml:space="preserve">Boquillon </t>
  </si>
  <si>
    <t>Emili Rossiel</t>
  </si>
  <si>
    <t>Desempleada viviendo arrimada en hacinamiento</t>
  </si>
  <si>
    <t>Pire</t>
  </si>
  <si>
    <t>Keily Luisana</t>
  </si>
  <si>
    <t>Desempleada viviendo arrimada en casa de su suegra</t>
  </si>
  <si>
    <t>Camacaro</t>
  </si>
  <si>
    <t>Irma Rosa</t>
  </si>
  <si>
    <t xml:space="preserve">Adulta mayor con problema de columna y cuidadora de discapacitado adulto mayor </t>
  </si>
  <si>
    <t>Figueroa</t>
  </si>
  <si>
    <t>Elisa Sarahy</t>
  </si>
  <si>
    <t>Desempleada</t>
  </si>
  <si>
    <t>Sulhayl Angelina</t>
  </si>
  <si>
    <t xml:space="preserve"> Sobreviviente de violencia fisica y psicologica.  </t>
  </si>
  <si>
    <t xml:space="preserve">Martinez </t>
  </si>
  <si>
    <t>Ana Rosa</t>
  </si>
  <si>
    <t>Pensionada con diabetes</t>
  </si>
  <si>
    <t xml:space="preserve">Duran </t>
  </si>
  <si>
    <t>Maria Gabriela</t>
  </si>
  <si>
    <t>Gallardo</t>
  </si>
  <si>
    <t xml:space="preserve">Rossanna Mercedez </t>
  </si>
  <si>
    <t>Sobreviviente de violencia psicologica, acoso y hoetigamiento, desempleada vive con dos hijas y un hijo</t>
  </si>
  <si>
    <t>Marlyn Gabriela</t>
  </si>
  <si>
    <t>Landaeta</t>
  </si>
  <si>
    <t>Yajaira Yesenia</t>
  </si>
  <si>
    <t>Desempleada con depresiones ,tres hijo  uno de ellos con diabetes</t>
  </si>
  <si>
    <t>Aranguren</t>
  </si>
  <si>
    <t>Jenny Adriana</t>
  </si>
  <si>
    <t>Dulce Magalys</t>
  </si>
  <si>
    <t>Pensionada, sufre de la tension y de artritis en pierna derecha</t>
  </si>
  <si>
    <t>Coordinadora/Virginia Martinez</t>
  </si>
  <si>
    <t>Yalitza Mercedez</t>
  </si>
  <si>
    <t>Jacome</t>
  </si>
  <si>
    <t>Mary Elizabeth</t>
  </si>
  <si>
    <t>Cuidadora de madre y padre con discapacidad</t>
  </si>
  <si>
    <t>Yoleida Josefina</t>
  </si>
  <si>
    <t>Diabetica</t>
  </si>
  <si>
    <t xml:space="preserve">Leòn </t>
  </si>
  <si>
    <t>Maria Carolina</t>
  </si>
  <si>
    <t>Pobreza extrema</t>
  </si>
  <si>
    <t>Emilia Chiquinquira</t>
  </si>
  <si>
    <t>Esposo con Cancer de prostata. Nro de telefono de un familiar</t>
  </si>
  <si>
    <t>Goyo</t>
  </si>
  <si>
    <t xml:space="preserve">Mujica </t>
  </si>
  <si>
    <t xml:space="preserve">Gloria del Carmen </t>
  </si>
  <si>
    <t>Diabetica, hipertensa</t>
  </si>
  <si>
    <t>Promotora/Elvira Dorante</t>
  </si>
  <si>
    <t>Grexy Josefina</t>
  </si>
  <si>
    <t>Soriasis, madre soltera</t>
  </si>
  <si>
    <t>Ariannys Fernanda</t>
  </si>
  <si>
    <t>Sobreviviente de violencia familiar</t>
  </si>
  <si>
    <t>Tablero</t>
  </si>
  <si>
    <t xml:space="preserve">Ereu  </t>
  </si>
  <si>
    <t>Carmen Belen</t>
  </si>
  <si>
    <t>Hipertension y Artrosis</t>
  </si>
  <si>
    <t>Garrido</t>
  </si>
  <si>
    <t>Mariela Nohemi</t>
  </si>
  <si>
    <t>Hijo Preso</t>
  </si>
  <si>
    <t>Herices</t>
  </si>
  <si>
    <t>Olga Pastora</t>
  </si>
  <si>
    <t xml:space="preserve"> Moreno </t>
  </si>
  <si>
    <t>Melkis</t>
  </si>
  <si>
    <t>Trastorno Mental</t>
  </si>
  <si>
    <t>Torrealba</t>
  </si>
  <si>
    <t>Luzmary</t>
  </si>
  <si>
    <t>Queralez</t>
  </si>
  <si>
    <t>Bella</t>
  </si>
  <si>
    <t xml:space="preserve">Yajaira del Carmen </t>
  </si>
  <si>
    <t>Litiasis renal tiene una hija discapacitada</t>
  </si>
  <si>
    <t>Marchan</t>
  </si>
  <si>
    <t>Nubia de la chinquinquira</t>
  </si>
  <si>
    <t>Vive sola en una pieza</t>
  </si>
  <si>
    <t>Darmarys del Carmen 26005656</t>
  </si>
  <si>
    <t>Gimenez</t>
  </si>
  <si>
    <t>Iraima del Carmen</t>
  </si>
  <si>
    <t>Litiasis en la vesicula</t>
  </si>
  <si>
    <t>Rosa Olimar</t>
  </si>
  <si>
    <t>Madre Soltera con 4  hijos e hijas</t>
  </si>
  <si>
    <t>Psicologa/Maria Berrio</t>
  </si>
  <si>
    <t>Maria Luisa</t>
  </si>
  <si>
    <t>Hipertension, hipotiroidismo</t>
  </si>
  <si>
    <t>Hipetension osteoporosis</t>
  </si>
  <si>
    <t>Alvares</t>
  </si>
  <si>
    <t>Teran</t>
  </si>
  <si>
    <t>Joannys Gabriela</t>
  </si>
  <si>
    <t>Ramona del Carmen 14031679</t>
  </si>
  <si>
    <t>Mujer en situación de violencia, en condiciones de pobreza.</t>
  </si>
  <si>
    <t>Arno</t>
  </si>
  <si>
    <t>Roselys del Carmen23811175</t>
  </si>
  <si>
    <t>Sufre de Tiroide</t>
  </si>
  <si>
    <t>Viscaya</t>
  </si>
  <si>
    <t>Franchesca Maria Jose</t>
  </si>
  <si>
    <t>Riñones, hemoglobina</t>
  </si>
  <si>
    <t>Galindez</t>
  </si>
  <si>
    <t xml:space="preserve">Wilmary </t>
  </si>
  <si>
    <t>Sufre de Gastritis vive en hacinamiento</t>
  </si>
  <si>
    <t>Juan</t>
  </si>
  <si>
    <t>Vive en condiciones de pobreza, en un ranchito, sin vivienda propia</t>
  </si>
  <si>
    <t>Dorante</t>
  </si>
  <si>
    <t>Jetzaret Andreina</t>
  </si>
  <si>
    <t>Madre soltera a cargo de 2 hijas, en situación de pobreza y con problemas de nutrición.</t>
  </si>
  <si>
    <t>Offerman</t>
  </si>
  <si>
    <t>Eglee Maritza</t>
  </si>
  <si>
    <t>Adulta Mayor a cargo de un hijo con discapacidad, en situación de pobreza.</t>
  </si>
  <si>
    <t>Arcila</t>
  </si>
  <si>
    <t>Materán</t>
  </si>
  <si>
    <t>Maryori del Carmen</t>
  </si>
  <si>
    <t>Madre soltera, actualmente con una bebe recién nacida. Sin vivienda y en situación de pobreza</t>
  </si>
  <si>
    <t>Graciela Antonia</t>
  </si>
  <si>
    <t xml:space="preserve">Adulta mayor en condicones de pobreza, con una serie de enfermedades cronicas. </t>
  </si>
  <si>
    <t>Yaneira Josefina</t>
  </si>
  <si>
    <t xml:space="preserve">Madre soltera con 4 hijas a su cargo, la seguda de sus hijas tiene 12 años es paciente cardiaca, operada a corazon abierto a los dos meses despues de nacida, toma hipertencivos que no puede comprar en este momento, su huja menor tiene 1 año.  </t>
  </si>
  <si>
    <t>Elvira Dorante</t>
  </si>
  <si>
    <t>Diosa Marina</t>
  </si>
  <si>
    <t>Adulta mayor en condiciones de pobreza a cargo de sus nietas.</t>
  </si>
  <si>
    <t>Virginia Martinez</t>
  </si>
  <si>
    <t>Bello</t>
  </si>
  <si>
    <t>Yesgardy Josilyn</t>
  </si>
  <si>
    <t>jimenez</t>
  </si>
  <si>
    <t>Gladys Pastora</t>
  </si>
  <si>
    <t>Urbanismo Ali Primera</t>
  </si>
  <si>
    <t>Centro Cultural Alì Primera</t>
  </si>
  <si>
    <t>Zoraimar</t>
  </si>
  <si>
    <t>saraitlinarez@gmail.com</t>
  </si>
  <si>
    <t>Lucina</t>
  </si>
  <si>
    <t>diazluciana92@gmail.com</t>
  </si>
  <si>
    <t xml:space="preserve">Parra </t>
  </si>
  <si>
    <t>Fonseca</t>
  </si>
  <si>
    <t>Antonio</t>
  </si>
  <si>
    <t>rosannalopez99@gmail.com</t>
  </si>
  <si>
    <t>Graterol</t>
  </si>
  <si>
    <t>carmenbello22@hotmail.com</t>
  </si>
  <si>
    <t>Naileth</t>
  </si>
  <si>
    <t>Katerine</t>
  </si>
  <si>
    <t>anaceciliarodriguez049@gmail.com</t>
  </si>
  <si>
    <t>Hija con 3 discapacidades, asper, funcional, convulsiones</t>
  </si>
  <si>
    <t>Moira</t>
  </si>
  <si>
    <t>moiralblanco@gmail.com</t>
  </si>
  <si>
    <t>Migdalia</t>
  </si>
  <si>
    <t>Rumbo</t>
  </si>
  <si>
    <t>Yaditza</t>
  </si>
  <si>
    <t>afredsuarez29587262@gmail.com</t>
  </si>
  <si>
    <t>Rosales</t>
  </si>
  <si>
    <t>Yulian</t>
  </si>
  <si>
    <t>piayujimenez@gmail.com</t>
  </si>
  <si>
    <t>Yoraima</t>
  </si>
  <si>
    <t>zamora.sh1212@gmail.com</t>
  </si>
  <si>
    <t>Vasquez</t>
  </si>
  <si>
    <t>Dayli</t>
  </si>
  <si>
    <t>dailyvasquez749@gmail.com</t>
  </si>
  <si>
    <t>Virguez</t>
  </si>
  <si>
    <t>Mariangel</t>
  </si>
  <si>
    <t>Diannis</t>
  </si>
  <si>
    <t>dcastro007.28@gmail.com</t>
  </si>
  <si>
    <t>Iraida</t>
  </si>
  <si>
    <t>iraida1miauri12@gmail.com</t>
  </si>
  <si>
    <t>Manzanilla</t>
  </si>
  <si>
    <t>Wilkerlys</t>
  </si>
  <si>
    <t>salazarwilkerys@gmail.com</t>
  </si>
  <si>
    <t>Yaisi</t>
  </si>
  <si>
    <t>leisbertorrealba@gmil.com</t>
  </si>
  <si>
    <t>Johana</t>
  </si>
  <si>
    <t>johadaymanu@gmail.com</t>
  </si>
  <si>
    <t>Giuliani</t>
  </si>
  <si>
    <t>Marin</t>
  </si>
  <si>
    <t>Ysmary</t>
  </si>
  <si>
    <t>giulianiysmary@gmail.com</t>
  </si>
  <si>
    <t>Giorgia</t>
  </si>
  <si>
    <t>goyogiorgina@gmail.com</t>
  </si>
  <si>
    <t>Laplacelieres</t>
  </si>
  <si>
    <t>anais_872@hotmail.com</t>
  </si>
  <si>
    <t>De Morales</t>
  </si>
  <si>
    <t>Nora</t>
  </si>
  <si>
    <t>mhary44@gmail.com</t>
  </si>
  <si>
    <t>Ligia</t>
  </si>
  <si>
    <t>karenycruz2005@gmail. Com</t>
  </si>
  <si>
    <t>Reyes</t>
  </si>
  <si>
    <t>pastorareye@hotmail.com</t>
  </si>
  <si>
    <t>Almeida</t>
  </si>
  <si>
    <t>rosamalmeida46@gmail.com</t>
  </si>
  <si>
    <t>Larreal</t>
  </si>
  <si>
    <t>Enza</t>
  </si>
  <si>
    <t>enzaguerrera2016@gmail.com</t>
  </si>
  <si>
    <t>Wismary</t>
  </si>
  <si>
    <t>danjosefarfan@gmail.com</t>
  </si>
  <si>
    <t>Arroyo</t>
  </si>
  <si>
    <t>Lameda</t>
  </si>
  <si>
    <t>Merlys</t>
  </si>
  <si>
    <t>merlislamedal@gmail.com</t>
  </si>
  <si>
    <t>Yolibeth</t>
  </si>
  <si>
    <t>Estefany</t>
  </si>
  <si>
    <t>Meiby</t>
  </si>
  <si>
    <t>Betsy</t>
  </si>
  <si>
    <t>betsyohana19@gmail.com</t>
  </si>
  <si>
    <t>Oviedo</t>
  </si>
  <si>
    <t>Encarnacion</t>
  </si>
  <si>
    <t>aantonelacarolina03@gmail.com</t>
  </si>
  <si>
    <t>11mariasalcedo@gmail.com</t>
  </si>
  <si>
    <t>Salcedo</t>
  </si>
  <si>
    <t>Dixon</t>
  </si>
  <si>
    <t>Gladys</t>
  </si>
  <si>
    <t>gladysgoyo1408@gmil.com</t>
  </si>
  <si>
    <t>Baez</t>
  </si>
  <si>
    <t>Ceila</t>
  </si>
  <si>
    <t>ceilabaez78@gmail.com</t>
  </si>
  <si>
    <t>Cortez</t>
  </si>
  <si>
    <t>marial2016lamorena@gmail.com</t>
  </si>
  <si>
    <t>Thaelis</t>
  </si>
  <si>
    <t>tahelisduran@gmail. Com</t>
  </si>
  <si>
    <t>Rosy</t>
  </si>
  <si>
    <t>Benitez</t>
  </si>
  <si>
    <t>carmenbenitez1711@gmail.com</t>
  </si>
  <si>
    <t>drosa6393@gmaail.com</t>
  </si>
  <si>
    <t>Dariluz</t>
  </si>
  <si>
    <t>romeroalej13@gmail.com</t>
  </si>
  <si>
    <t>Danielis</t>
  </si>
  <si>
    <t>danielispadillaa2017@gmail.com</t>
  </si>
  <si>
    <t>Piñero</t>
  </si>
  <si>
    <t>Cordero</t>
  </si>
  <si>
    <t>Yohanna</t>
  </si>
  <si>
    <t>corderoyohanna901@gmail.com</t>
  </si>
  <si>
    <t>Cuicas</t>
  </si>
  <si>
    <t>Gisela</t>
  </si>
  <si>
    <t>giselacuicas4@gmail.com</t>
  </si>
  <si>
    <t>Carmona</t>
  </si>
  <si>
    <t>Yhistania</t>
  </si>
  <si>
    <t>Mujica</t>
  </si>
  <si>
    <t>angelacristina_2010@gmail.com</t>
  </si>
  <si>
    <t>1617_1_1</t>
  </si>
  <si>
    <t>1617_1_1_0001</t>
  </si>
  <si>
    <t>18-49</t>
  </si>
  <si>
    <t>2262_1_1</t>
  </si>
  <si>
    <t>2262_1_1_0001</t>
  </si>
  <si>
    <t>3008_1_1</t>
  </si>
  <si>
    <t>3008_1_1_0001</t>
  </si>
  <si>
    <t>1534_1_1</t>
  </si>
  <si>
    <t>1534_1_1_0001</t>
  </si>
  <si>
    <t>1191_1_1</t>
  </si>
  <si>
    <t>1191_1_1_0001</t>
  </si>
  <si>
    <t>3248_1_1</t>
  </si>
  <si>
    <t>3248_1_1_0001</t>
  </si>
  <si>
    <t>&gt;50</t>
  </si>
  <si>
    <t>1775_1_1</t>
  </si>
  <si>
    <t>1775_1_1_0001</t>
  </si>
  <si>
    <t>1550_1_1</t>
  </si>
  <si>
    <t>1550_1_1_0001</t>
  </si>
  <si>
    <t>1587_1_1</t>
  </si>
  <si>
    <t>1587_1_1_0001</t>
  </si>
  <si>
    <t>_0_0</t>
  </si>
  <si>
    <t>_0_0_0001</t>
  </si>
  <si>
    <t>1166_2_1</t>
  </si>
  <si>
    <t>1166_2_1_0001</t>
  </si>
  <si>
    <t>3187_1_1</t>
  </si>
  <si>
    <t>3187_1_1_0001</t>
  </si>
  <si>
    <t>3164_1_1</t>
  </si>
  <si>
    <t>3164_1_1_0001</t>
  </si>
  <si>
    <t>2628_1_1</t>
  </si>
  <si>
    <t>2628_1_1_0001</t>
  </si>
  <si>
    <t>1078_1_1</t>
  </si>
  <si>
    <t>1078_1_1_0001</t>
  </si>
  <si>
    <t>1166_2_2</t>
  </si>
  <si>
    <t>1166_2_2_0001</t>
  </si>
  <si>
    <t>2440_1_1</t>
  </si>
  <si>
    <t>2440_1_1_0001</t>
  </si>
  <si>
    <t>2877_1_1</t>
  </si>
  <si>
    <t>2877_1_1_0001</t>
  </si>
  <si>
    <t>2846_1_1</t>
  </si>
  <si>
    <t>2846_1_1_0001</t>
  </si>
  <si>
    <t>1561_1_1</t>
  </si>
  <si>
    <t>1561_1_1_0001</t>
  </si>
  <si>
    <t>2489_1_1</t>
  </si>
  <si>
    <t>2489_1_1_0001</t>
  </si>
  <si>
    <t>2362_1_1</t>
  </si>
  <si>
    <t>2362_1_1_0001</t>
  </si>
  <si>
    <t>2017_1_1</t>
  </si>
  <si>
    <t>2017_1_1_0001</t>
  </si>
  <si>
    <t>4064_1_1</t>
  </si>
  <si>
    <t>4064_1_1_0001</t>
  </si>
  <si>
    <t>6194_1_1</t>
  </si>
  <si>
    <t>6194_1_1_0001</t>
  </si>
  <si>
    <t>1123_1_1</t>
  </si>
  <si>
    <t>1123_1_1_0001</t>
  </si>
  <si>
    <t>1714_1_1</t>
  </si>
  <si>
    <t>1714_1_1_0001</t>
  </si>
  <si>
    <t>8188_1_1</t>
  </si>
  <si>
    <t>8188_1_1_0001</t>
  </si>
  <si>
    <t>9884_1_1</t>
  </si>
  <si>
    <t>9884_1_1_0001</t>
  </si>
  <si>
    <t>1328_1_1</t>
  </si>
  <si>
    <t>1328_1_1_0001</t>
  </si>
  <si>
    <t>1155_1_1</t>
  </si>
  <si>
    <t>1155_1_1_0001</t>
  </si>
  <si>
    <t>6965_1_1</t>
  </si>
  <si>
    <t>6965_1_1_0001</t>
  </si>
  <si>
    <t>3236_1_1</t>
  </si>
  <si>
    <t>3236_1_1_0001</t>
  </si>
  <si>
    <t>1034_1_1</t>
  </si>
  <si>
    <t>1034_1_1_0001</t>
  </si>
  <si>
    <t>1557_1_1</t>
  </si>
  <si>
    <t>1557_1_1_0001</t>
  </si>
  <si>
    <t>1251_1_1</t>
  </si>
  <si>
    <t>1251_1_1_0001</t>
  </si>
  <si>
    <t>9487_1_1</t>
  </si>
  <si>
    <t>9487_1_1_0001</t>
  </si>
  <si>
    <t>6968_1_1</t>
  </si>
  <si>
    <t>6968_1_1_0001</t>
  </si>
  <si>
    <t>1159_1_1</t>
  </si>
  <si>
    <t>1159_1_1_0001</t>
  </si>
  <si>
    <t>6364_1_1</t>
  </si>
  <si>
    <t>6364_1_1_0001</t>
  </si>
  <si>
    <t>2291_1_1</t>
  </si>
  <si>
    <t>2291_1_1_0001</t>
  </si>
  <si>
    <t>1570_1_1</t>
  </si>
  <si>
    <t>1570_1_1_0001</t>
  </si>
  <si>
    <t>6221_1_1</t>
  </si>
  <si>
    <t>6221_1_1_0001</t>
  </si>
  <si>
    <t>1036_1_1</t>
  </si>
  <si>
    <t>1036_1_1_0001</t>
  </si>
  <si>
    <t>1386_1_1</t>
  </si>
  <si>
    <t>1386_1_1_0001</t>
  </si>
  <si>
    <t>2431_1_1</t>
  </si>
  <si>
    <t>2431_1_1_0001</t>
  </si>
  <si>
    <t>2075_1_1</t>
  </si>
  <si>
    <t>2075_1_1_0001</t>
  </si>
  <si>
    <t>7948_1_1</t>
  </si>
  <si>
    <t>7948_1_1_0001</t>
  </si>
  <si>
    <t>1190_1_1</t>
  </si>
  <si>
    <t>1190_1_1_0001</t>
  </si>
  <si>
    <t>6341_1_1</t>
  </si>
  <si>
    <t>6341_1_1_0001</t>
  </si>
  <si>
    <t>2369_1_1</t>
  </si>
  <si>
    <t>2369_1_1_0001</t>
  </si>
  <si>
    <t>1036_1_1_0002</t>
  </si>
  <si>
    <t>1547_1_1</t>
  </si>
  <si>
    <t>1547_1_1_0001</t>
  </si>
  <si>
    <t>1292_1_1</t>
  </si>
  <si>
    <t>1292_1_1_0001</t>
  </si>
  <si>
    <t>1857_1_1</t>
  </si>
  <si>
    <t>1857_1_1_0001</t>
  </si>
  <si>
    <t>1947_1_1</t>
  </si>
  <si>
    <t>1947_1_1_0001</t>
  </si>
  <si>
    <t>6037_1_1</t>
  </si>
  <si>
    <t>6037_1_1_0001</t>
  </si>
  <si>
    <t>5414_1_1</t>
  </si>
  <si>
    <t>5414_1_1_0001</t>
  </si>
  <si>
    <t>5184_1_1</t>
  </si>
  <si>
    <t>5184_1_1_0001</t>
  </si>
  <si>
    <t>1742_1_1</t>
  </si>
  <si>
    <t>1742_1_1_0001</t>
  </si>
  <si>
    <t>1147_1_1</t>
  </si>
  <si>
    <t>1147_1_1_0001</t>
  </si>
  <si>
    <t>2521_1_1</t>
  </si>
  <si>
    <t>2521_1_1_0001</t>
  </si>
  <si>
    <t>9655_1_1</t>
  </si>
  <si>
    <t>9655_1_1_0001</t>
  </si>
  <si>
    <t>1034_1_1_0002</t>
  </si>
  <si>
    <t>1086_1_1</t>
  </si>
  <si>
    <t>1086_1_1_0001</t>
  </si>
  <si>
    <t>1364_1_1</t>
  </si>
  <si>
    <t>1364_1_1_0001</t>
  </si>
  <si>
    <t>2137_1_1</t>
  </si>
  <si>
    <t>2137_1_1_0001</t>
  </si>
  <si>
    <t>1168_1_1</t>
  </si>
  <si>
    <t>1168_1_1_0001</t>
  </si>
  <si>
    <t>9485_1_1</t>
  </si>
  <si>
    <t>9485_1_1_0001</t>
  </si>
  <si>
    <t>1478_1_1</t>
  </si>
  <si>
    <t>1478_1_1_0001</t>
  </si>
  <si>
    <t>2945_1_1</t>
  </si>
  <si>
    <t>2945_1_1_0001</t>
  </si>
  <si>
    <t>6363_1_1</t>
  </si>
  <si>
    <t>6363_1_1_0001</t>
  </si>
  <si>
    <t>1822_1_1</t>
  </si>
  <si>
    <t>1822_1_1_0001</t>
  </si>
  <si>
    <t>9485_1_1_0002</t>
  </si>
  <si>
    <t>1464_1_1</t>
  </si>
  <si>
    <t>1464_1_1_0001</t>
  </si>
  <si>
    <t>2994_1_1</t>
  </si>
  <si>
    <t>2994_1_1_0001</t>
  </si>
  <si>
    <t>2032_1_1</t>
  </si>
  <si>
    <t>2032_1_1_0001</t>
  </si>
  <si>
    <t>6432_1_1</t>
  </si>
  <si>
    <t>6432_1_1_0001</t>
  </si>
  <si>
    <t>1121_1_1</t>
  </si>
  <si>
    <t>1121_1_1_0001</t>
  </si>
  <si>
    <t>2680_1_1</t>
  </si>
  <si>
    <t>2680_1_1_0001</t>
  </si>
  <si>
    <t>1083_1_1</t>
  </si>
  <si>
    <t>1083_1_1_0001</t>
  </si>
  <si>
    <t>4810_1_1</t>
  </si>
  <si>
    <t>4810_1_1_0001</t>
  </si>
  <si>
    <t>3403_1_1</t>
  </si>
  <si>
    <t>3403_1_1_0001</t>
  </si>
  <si>
    <t>2968_1_1</t>
  </si>
  <si>
    <t>2968_1_1_0001</t>
  </si>
  <si>
    <t>6436_1_1</t>
  </si>
  <si>
    <t>6436_1_1_0001</t>
  </si>
  <si>
    <t>6858_1_1</t>
  </si>
  <si>
    <t>6858_1_1_0001</t>
  </si>
  <si>
    <t>1638_1_1</t>
  </si>
  <si>
    <t>1638_1_1_0001</t>
  </si>
  <si>
    <t>3350_1_1</t>
  </si>
  <si>
    <t>3350_1_1_0001</t>
  </si>
  <si>
    <t>1896_1_1</t>
  </si>
  <si>
    <t>1896_1_1_0001</t>
  </si>
  <si>
    <t>2430_1_1</t>
  </si>
  <si>
    <t>2430_1_1_0001</t>
  </si>
  <si>
    <t>1641_1_1</t>
  </si>
  <si>
    <t>1641_1_1_0001</t>
  </si>
  <si>
    <t>1495_1_1</t>
  </si>
  <si>
    <t>1495_1_1_0001</t>
  </si>
  <si>
    <t>6252_1_1</t>
  </si>
  <si>
    <t>6252_1_1_0001</t>
  </si>
  <si>
    <t>4850_1_1</t>
  </si>
  <si>
    <t>4850_1_1_0001</t>
  </si>
  <si>
    <t>2275_1_1</t>
  </si>
  <si>
    <t>2275_1_1_0001</t>
  </si>
  <si>
    <t>3156_0_1</t>
  </si>
  <si>
    <t>3156_0_1_0001</t>
  </si>
  <si>
    <t>2726_0_1</t>
  </si>
  <si>
    <t>2726_0_1_0001</t>
  </si>
  <si>
    <t>2119_0_1</t>
  </si>
  <si>
    <t>2119_0_1_0001</t>
  </si>
  <si>
    <t>9364_0_1</t>
  </si>
  <si>
    <t>9364_0_1_0001</t>
  </si>
  <si>
    <t>1509_0_1</t>
  </si>
  <si>
    <t>1509_0_1_0001</t>
  </si>
  <si>
    <t>1827_0_1</t>
  </si>
  <si>
    <t>1827_0_1_0001</t>
  </si>
  <si>
    <t>2584_0_1</t>
  </si>
  <si>
    <t>2584_0_1_0001</t>
  </si>
  <si>
    <t>5712_0_1</t>
  </si>
  <si>
    <t>5712_0_1_0001</t>
  </si>
  <si>
    <t>6447_0_1</t>
  </si>
  <si>
    <t>6447_0_1_0001</t>
  </si>
  <si>
    <t>1803_1_1</t>
  </si>
  <si>
    <t>1803_1_1_0001</t>
  </si>
  <si>
    <t/>
  </si>
  <si>
    <t>6351_1_1</t>
  </si>
  <si>
    <t>6351_1_1_0001</t>
  </si>
  <si>
    <t>3903_1_1</t>
  </si>
  <si>
    <t>3903_1_1_0001</t>
  </si>
  <si>
    <t>7872_1_1</t>
  </si>
  <si>
    <t>7872_1_1_0001</t>
  </si>
  <si>
    <t>1324_1_1</t>
  </si>
  <si>
    <t>1324_1_1_0001</t>
  </si>
  <si>
    <t>1520_1_1</t>
  </si>
  <si>
    <t>1520_1_1_0001</t>
  </si>
  <si>
    <t>6355_1_1</t>
  </si>
  <si>
    <t>6355_1_1_0001</t>
  </si>
  <si>
    <t>1723_1_1</t>
  </si>
  <si>
    <t>1723_1_1_0001</t>
  </si>
  <si>
    <t>2683_1_1</t>
  </si>
  <si>
    <t>2683_1_1_0001</t>
  </si>
  <si>
    <t>2286_1_1</t>
  </si>
  <si>
    <t>2286_1_1_0001</t>
  </si>
  <si>
    <t>1889_1_1</t>
  </si>
  <si>
    <t>1889_1_1_0001</t>
  </si>
  <si>
    <t>2275_1_1_0002</t>
  </si>
  <si>
    <t>2536_1_1</t>
  </si>
  <si>
    <t>2536_1_1_0001</t>
  </si>
  <si>
    <t>2137_1_1_0002</t>
  </si>
  <si>
    <t>3230_1_1</t>
  </si>
  <si>
    <t>3230_1_1_0001</t>
  </si>
  <si>
    <t>5-17</t>
  </si>
  <si>
    <t>2490_1_1</t>
  </si>
  <si>
    <t>2490_1_1_0001</t>
  </si>
  <si>
    <t>1353_1_1</t>
  </si>
  <si>
    <t>1353_1_1_0001</t>
  </si>
  <si>
    <t>1643_1_1</t>
  </si>
  <si>
    <t>1643_1_1_0001</t>
  </si>
  <si>
    <t>2667_1_1</t>
  </si>
  <si>
    <t>2667_1_1_0001</t>
  </si>
  <si>
    <t>2498_1_1</t>
  </si>
  <si>
    <t>2498_1_1_0001</t>
  </si>
  <si>
    <t>1540_1_1</t>
  </si>
  <si>
    <t>1540_1_1_0001</t>
  </si>
  <si>
    <t>3011_1_1</t>
  </si>
  <si>
    <t>3011_1_1_0001</t>
  </si>
  <si>
    <t>9899_1_1</t>
  </si>
  <si>
    <t>9899_1_1_0001</t>
  </si>
  <si>
    <t>2267_1_1</t>
  </si>
  <si>
    <t>2267_1_1_0001</t>
  </si>
  <si>
    <t>3398_1_1</t>
  </si>
  <si>
    <t>3398_1_1_0001</t>
  </si>
  <si>
    <t>2246_1_1</t>
  </si>
  <si>
    <t>2246_1_1_0001</t>
  </si>
  <si>
    <t>6413_1_1</t>
  </si>
  <si>
    <t>6413_1_1_0001</t>
  </si>
  <si>
    <t>2275_1_1_0003</t>
  </si>
  <si>
    <t>2364_1_1</t>
  </si>
  <si>
    <t>2364_1_1_0001</t>
  </si>
  <si>
    <t>1774_1_1</t>
  </si>
  <si>
    <t>1774_1_1_0001</t>
  </si>
  <si>
    <t>1268_1_1</t>
  </si>
  <si>
    <t>1268_1_1_0001</t>
  </si>
  <si>
    <t>2737_1_1</t>
  </si>
  <si>
    <t>2737_1_1_0001</t>
  </si>
  <si>
    <t>4420_1_1</t>
  </si>
  <si>
    <t>4420_1_1_0001</t>
  </si>
  <si>
    <t>1540_1_1_0002</t>
  </si>
  <si>
    <t>2267_1_1_0002</t>
  </si>
  <si>
    <t>1141_1_1</t>
  </si>
  <si>
    <t>1141_1_1_0001</t>
  </si>
  <si>
    <t>6355_1_1_0002</t>
  </si>
  <si>
    <t>2973_1_1</t>
  </si>
  <si>
    <t>2973_1_1_0001</t>
  </si>
  <si>
    <t>2501_1_1</t>
  </si>
  <si>
    <t>2501_1_1_0001</t>
  </si>
  <si>
    <t>1387_1_1</t>
  </si>
  <si>
    <t>1387_1_1_0001</t>
  </si>
  <si>
    <t>2805_1_1</t>
  </si>
  <si>
    <t>2805_1_1_0001</t>
  </si>
  <si>
    <t>2433_1_1</t>
  </si>
  <si>
    <t>2433_1_1_0001</t>
  </si>
  <si>
    <t>3275_1_1</t>
  </si>
  <si>
    <t>3275_1_1_0001</t>
  </si>
  <si>
    <t>2967_1_1</t>
  </si>
  <si>
    <t>2967_1_1_0001</t>
  </si>
  <si>
    <t>3118_1_1</t>
  </si>
  <si>
    <t>3118_1_1_0001</t>
  </si>
  <si>
    <t>2035_1_1</t>
  </si>
  <si>
    <t>2035_1_1_0001</t>
  </si>
  <si>
    <t>1403_1_1</t>
  </si>
  <si>
    <t>1403_1_1_0001</t>
  </si>
  <si>
    <t>1377_1_1</t>
  </si>
  <si>
    <t>1377_1_1_0001</t>
  </si>
  <si>
    <t>1160_1_1</t>
  </si>
  <si>
    <t>1160_1_1_0001</t>
  </si>
  <si>
    <t>1419_1_1</t>
  </si>
  <si>
    <t>1419_1_1_0001</t>
  </si>
  <si>
    <t>1987_1_1</t>
  </si>
  <si>
    <t>1987_1_1_0001</t>
  </si>
  <si>
    <t>1776_1_1</t>
  </si>
  <si>
    <t>1776_1_1_0001</t>
  </si>
  <si>
    <t>9374_1_1</t>
  </si>
  <si>
    <t>9374_1_1_0001</t>
  </si>
  <si>
    <t>4024_1_1</t>
  </si>
  <si>
    <t>4024_1_1_0001</t>
  </si>
  <si>
    <t>6398_1_1</t>
  </si>
  <si>
    <t>6398_1_1_0001</t>
  </si>
  <si>
    <t>6391_1_1</t>
  </si>
  <si>
    <t>6391_1_1_0001</t>
  </si>
  <si>
    <t>3750_1_1</t>
  </si>
  <si>
    <t>3750_1_1_0001</t>
  </si>
  <si>
    <t>9971_1_1</t>
  </si>
  <si>
    <t>9971_1_1_0001</t>
  </si>
  <si>
    <t>6060_1_1</t>
  </si>
  <si>
    <t>6060_1_1_0001</t>
  </si>
  <si>
    <t>4675_1_1</t>
  </si>
  <si>
    <t>4675_1_1_0001</t>
  </si>
  <si>
    <t>2306_1_1</t>
  </si>
  <si>
    <t>2306_1_1_0001</t>
  </si>
  <si>
    <t>9453_1_1</t>
  </si>
  <si>
    <t>9453_1_1_0001</t>
  </si>
  <si>
    <t>3088_1_1</t>
  </si>
  <si>
    <t>3088_1_1_0001</t>
  </si>
  <si>
    <t>2049_1_1</t>
  </si>
  <si>
    <t>2049_1_1_0001</t>
  </si>
  <si>
    <t>6044_1_1</t>
  </si>
  <si>
    <t>6044_1_1_0001</t>
  </si>
  <si>
    <t>8222_1_1</t>
  </si>
  <si>
    <t>8222_1_1_0001</t>
  </si>
  <si>
    <t>1413_1_1</t>
  </si>
  <si>
    <t>1413_1_1_0001</t>
  </si>
  <si>
    <t>8765_1_1</t>
  </si>
  <si>
    <t>8765_1_1_0001</t>
  </si>
  <si>
    <t>4428_1_1</t>
  </si>
  <si>
    <t>4428_1_1_0001</t>
  </si>
  <si>
    <t>2145_1_1</t>
  </si>
  <si>
    <t>2145_1_1_0001</t>
  </si>
  <si>
    <t>1770_1_1</t>
  </si>
  <si>
    <t>1770_1_1_0001</t>
  </si>
  <si>
    <t>6387_1_1</t>
  </si>
  <si>
    <t>6387_1_1_0001</t>
  </si>
  <si>
    <t>1714_1_1_0002</t>
  </si>
  <si>
    <t>1045_1_1</t>
  </si>
  <si>
    <t>1045_1_1_0001</t>
  </si>
  <si>
    <t>1858_1_1</t>
  </si>
  <si>
    <t>1858_1_1_0001</t>
  </si>
  <si>
    <t>1908_1_1</t>
  </si>
  <si>
    <t>1908_1_1_0001</t>
  </si>
  <si>
    <t>1952_1_1</t>
  </si>
  <si>
    <t>1952_1_1_0001</t>
  </si>
  <si>
    <t>5226_1_1</t>
  </si>
  <si>
    <t>5226_1_1_0001</t>
  </si>
  <si>
    <t>3837_1_1</t>
  </si>
  <si>
    <t>3837_1_1_0001</t>
  </si>
  <si>
    <t>1670_1_1</t>
  </si>
  <si>
    <t>1670_1_1_0001</t>
  </si>
  <si>
    <t>1656_1_1</t>
  </si>
  <si>
    <t>1656_1_1_0001</t>
  </si>
  <si>
    <t>1938_1_1</t>
  </si>
  <si>
    <t>1938_1_1_0001</t>
  </si>
  <si>
    <t>6513_1_1</t>
  </si>
  <si>
    <t>6513_1_1_0001</t>
  </si>
  <si>
    <t>3426_1_1</t>
  </si>
  <si>
    <t>3426_1_1_0001</t>
  </si>
  <si>
    <t>2002_1_1</t>
  </si>
  <si>
    <t>2002_1_1_0001</t>
  </si>
  <si>
    <t>1882_1_1</t>
  </si>
  <si>
    <t>1882_1_1_0001</t>
  </si>
  <si>
    <t>2290_1_1</t>
  </si>
  <si>
    <t>2290_1_1_0001</t>
  </si>
  <si>
    <t>2091_1_1</t>
  </si>
  <si>
    <t>2091_1_1_0001</t>
  </si>
  <si>
    <t>2487_1_1</t>
  </si>
  <si>
    <t>2487_1_1_0001</t>
  </si>
  <si>
    <t>2113_1_1</t>
  </si>
  <si>
    <t>2113_1_1_0001</t>
  </si>
  <si>
    <t>1758_1_1</t>
  </si>
  <si>
    <t>1758_1_1_0001</t>
  </si>
  <si>
    <t>3299_1_1</t>
  </si>
  <si>
    <t>3299_1_1_0001</t>
  </si>
  <si>
    <t>1937_1_1</t>
  </si>
  <si>
    <t>1937_1_1_0001</t>
  </si>
  <si>
    <t>2551_1_1</t>
  </si>
  <si>
    <t>2551_1_1_0001</t>
  </si>
  <si>
    <t>3159_1_1</t>
  </si>
  <si>
    <t>3159_1_1_0001</t>
  </si>
  <si>
    <t>3838_1_1</t>
  </si>
  <si>
    <t>3838_1_1_0001</t>
  </si>
  <si>
    <t>5113_0_1</t>
  </si>
  <si>
    <t>5113_0_1_0001</t>
  </si>
  <si>
    <t>3560_0_1</t>
  </si>
  <si>
    <t>3560_0_1_0001</t>
  </si>
  <si>
    <t>4920_0_1</t>
  </si>
  <si>
    <t>4920_0_1_0001</t>
  </si>
  <si>
    <t>1517_0_1</t>
  </si>
  <si>
    <t>1517_0_1_0001</t>
  </si>
  <si>
    <t>1383_0_1</t>
  </si>
  <si>
    <t>1383_0_1_0001</t>
  </si>
  <si>
    <t>2024_0_1</t>
  </si>
  <si>
    <t>2024_0_1_0001</t>
  </si>
  <si>
    <t>1732_0_1</t>
  </si>
  <si>
    <t>1732_0_1_0001</t>
  </si>
  <si>
    <t>3252_0_1</t>
  </si>
  <si>
    <t>3252_0_1_0001</t>
  </si>
  <si>
    <t>1912_0_1</t>
  </si>
  <si>
    <t>1912_0_1_0001</t>
  </si>
  <si>
    <t>1455_0_1</t>
  </si>
  <si>
    <t>1455_0_1_0001</t>
  </si>
  <si>
    <t>2361_0_1</t>
  </si>
  <si>
    <t>2361_0_1_0001</t>
  </si>
  <si>
    <t>2958_0_1</t>
  </si>
  <si>
    <t>2958_0_1_0001</t>
  </si>
  <si>
    <t>2832_0_1</t>
  </si>
  <si>
    <t>2832_0_1_0001</t>
  </si>
  <si>
    <t>2841_0_1</t>
  </si>
  <si>
    <t>2841_0_1_0001</t>
  </si>
  <si>
    <t>2696_0_1</t>
  </si>
  <si>
    <t>2696_0_1_0001</t>
  </si>
  <si>
    <t>1399_0_1</t>
  </si>
  <si>
    <t>1399_0_1_0001</t>
  </si>
  <si>
    <t>2361_0_1_0002</t>
  </si>
  <si>
    <t>2678_0_1</t>
  </si>
  <si>
    <t>2678_0_1_0001</t>
  </si>
  <si>
    <t>2965_0_1</t>
  </si>
  <si>
    <t>2965_0_1_0001</t>
  </si>
  <si>
    <t>1589_0_1</t>
  </si>
  <si>
    <t>1589_0_1_0001</t>
  </si>
  <si>
    <t>3005_0_1</t>
  </si>
  <si>
    <t>3005_0_1_0001</t>
  </si>
  <si>
    <t>3190_0_1</t>
  </si>
  <si>
    <t>3190_0_1_0001</t>
  </si>
  <si>
    <t>1371_0_1</t>
  </si>
  <si>
    <t>1371_0_1_0001</t>
  </si>
  <si>
    <t>3063_0_1</t>
  </si>
  <si>
    <t>3063_0_1_0001</t>
  </si>
  <si>
    <t>2595_0_1</t>
  </si>
  <si>
    <t>2595_0_1_0001</t>
  </si>
  <si>
    <t>3426_0_1</t>
  </si>
  <si>
    <t>3426_0_1_0001</t>
  </si>
  <si>
    <t>2992_0_1</t>
  </si>
  <si>
    <t>2992_0_1_0001</t>
  </si>
  <si>
    <t>6908_0_1</t>
  </si>
  <si>
    <t>6908_0_1_0001</t>
  </si>
  <si>
    <t>6387_0_1</t>
  </si>
  <si>
    <t>6387_0_1_0001</t>
  </si>
  <si>
    <t>1874_0_1</t>
  </si>
  <si>
    <t>1874_0_1_0001</t>
  </si>
  <si>
    <t>3145_0_1</t>
  </si>
  <si>
    <t>3145_0_1_0001</t>
  </si>
  <si>
    <t>3663_0_1</t>
  </si>
  <si>
    <t>3663_0_1_0001</t>
  </si>
  <si>
    <t>5141_0_1</t>
  </si>
  <si>
    <t>5141_0_1_0001</t>
  </si>
  <si>
    <t>5885_0_1</t>
  </si>
  <si>
    <t>5885_0_1_0001</t>
  </si>
  <si>
    <t>1818_0_1</t>
  </si>
  <si>
    <t>1818_0_1_0001</t>
  </si>
  <si>
    <t>2578_0_1</t>
  </si>
  <si>
    <t>2578_0_1_0001</t>
  </si>
  <si>
    <t>1450_0_1</t>
  </si>
  <si>
    <t>1450_0_1_0001</t>
  </si>
  <si>
    <t>8138_0_1</t>
  </si>
  <si>
    <t>8138_0_1_0001</t>
  </si>
  <si>
    <t>2369_1_2</t>
  </si>
  <si>
    <t>2369_1_2_0001</t>
  </si>
  <si>
    <t>8194_0_1</t>
  </si>
  <si>
    <t>8194_0_1_0001</t>
  </si>
  <si>
    <t>1078_0_1</t>
  </si>
  <si>
    <t>1078_0_1_0001</t>
  </si>
  <si>
    <t>1752_0_1</t>
  </si>
  <si>
    <t>1752_0_1_0001</t>
  </si>
  <si>
    <t>3151_0_1</t>
  </si>
  <si>
    <t>3151_0_1_0001</t>
  </si>
  <si>
    <t>2002_0_1</t>
  </si>
  <si>
    <t>2002_0_1_0001</t>
  </si>
  <si>
    <t>6352_0_1</t>
  </si>
  <si>
    <t>6352_0_1_0001</t>
  </si>
  <si>
    <t>6125_0_1</t>
  </si>
  <si>
    <t>6125_0_1_0001</t>
  </si>
  <si>
    <t>6125_0_2</t>
  </si>
  <si>
    <t>6125_0_2_0001</t>
  </si>
  <si>
    <t>2521_0_1</t>
  </si>
  <si>
    <t>2521_0_1_0001</t>
  </si>
  <si>
    <t>2814_0_1</t>
  </si>
  <si>
    <t>2814_0_1_0001</t>
  </si>
  <si>
    <t>2445_0_1</t>
  </si>
  <si>
    <t>2445_0_1_0001</t>
  </si>
  <si>
    <t>2316_0_1</t>
  </si>
  <si>
    <t>2316_0_1_0001</t>
  </si>
  <si>
    <t>1371_0_1_0002</t>
  </si>
  <si>
    <t>1710_0_1</t>
  </si>
  <si>
    <t>1710_0_1_0001</t>
  </si>
  <si>
    <t>6810_0_1</t>
  </si>
  <si>
    <t>6810_0_1_0001</t>
  </si>
  <si>
    <t>2648_0_1</t>
  </si>
  <si>
    <t>2648_0_1_0001</t>
  </si>
  <si>
    <t>2049_0_1</t>
  </si>
  <si>
    <t>2049_0_1_0001</t>
  </si>
  <si>
    <t>1637_0_1</t>
  </si>
  <si>
    <t>1637_0_1_0001</t>
  </si>
  <si>
    <t>2113_0_1</t>
  </si>
  <si>
    <t>2113_0_1_0001</t>
  </si>
  <si>
    <t>2610_0_1</t>
  </si>
  <si>
    <t>2610_0_1_0001</t>
  </si>
  <si>
    <t>2648_0_2</t>
  </si>
  <si>
    <t>2648_0_2_0001</t>
  </si>
  <si>
    <t>1416_0_1</t>
  </si>
  <si>
    <t>1416_0_1_0001</t>
  </si>
  <si>
    <t>2775_0_1</t>
  </si>
  <si>
    <t>2775_0_1_0001</t>
  </si>
  <si>
    <t>1937_0_1</t>
  </si>
  <si>
    <t>1937_0_1_0001</t>
  </si>
  <si>
    <t>2141_0_1</t>
  </si>
  <si>
    <t>2141_0_1_0001</t>
  </si>
  <si>
    <t>1964_0_1</t>
  </si>
  <si>
    <t>1964_0_1_0001</t>
  </si>
  <si>
    <t>2767_0_1</t>
  </si>
  <si>
    <t>2767_0_1_0001</t>
  </si>
  <si>
    <t>2201_0_1</t>
  </si>
  <si>
    <t>2201_0_1_0001</t>
  </si>
  <si>
    <t>2022_0_1</t>
  </si>
  <si>
    <t>2022_0_1_0001</t>
  </si>
  <si>
    <t>1894_0_1</t>
  </si>
  <si>
    <t>1894_0_1_0001</t>
  </si>
  <si>
    <t>1102_0_1</t>
  </si>
  <si>
    <t>1102_0_1_0001</t>
  </si>
  <si>
    <t>2780_0_1</t>
  </si>
  <si>
    <t>2780_0_1_0001</t>
  </si>
  <si>
    <t>2490_0_1</t>
  </si>
  <si>
    <t>2490_0_1_0001</t>
  </si>
  <si>
    <t>2528_0_1</t>
  </si>
  <si>
    <t>2528_0_1_0001</t>
  </si>
  <si>
    <t>2625_0_1</t>
  </si>
  <si>
    <t>2625_0_1_0001</t>
  </si>
  <si>
    <t>3171_0_1</t>
  </si>
  <si>
    <t>3171_0_1_0001</t>
  </si>
  <si>
    <t>2306_0_1</t>
  </si>
  <si>
    <t>2306_0_1_0001</t>
  </si>
  <si>
    <t>8557_0_1</t>
  </si>
  <si>
    <t>8557_0_1_0001</t>
  </si>
  <si>
    <t>1717_0_1</t>
  </si>
  <si>
    <t>1717_0_1_0001</t>
  </si>
  <si>
    <t>2957_0_1</t>
  </si>
  <si>
    <t>2957_0_1_0001</t>
  </si>
  <si>
    <t>1920_0_1</t>
  </si>
  <si>
    <t>1920_0_1_0001</t>
  </si>
  <si>
    <t>1609_0_1</t>
  </si>
  <si>
    <t>1609_0_1_0001</t>
  </si>
  <si>
    <t>2555_0_1</t>
  </si>
  <si>
    <t>2555_0_1_0001</t>
  </si>
  <si>
    <t>3061_0_1</t>
  </si>
  <si>
    <t>3061_0_1_0001</t>
  </si>
  <si>
    <t>3062_0_1</t>
  </si>
  <si>
    <t>3062_0_1_0001</t>
  </si>
  <si>
    <t>1922_0_1</t>
  </si>
  <si>
    <t>1922_0_1_0001</t>
  </si>
  <si>
    <t>2368_0_1</t>
  </si>
  <si>
    <t>2368_0_1_0001</t>
  </si>
  <si>
    <t>1975_0_1</t>
  </si>
  <si>
    <t>1975_0_1_0001</t>
  </si>
  <si>
    <t>1858_0_1</t>
  </si>
  <si>
    <t>1858_0_1_0001</t>
  </si>
  <si>
    <t>1009_0_1</t>
  </si>
  <si>
    <t>1009_0_1_0001</t>
  </si>
  <si>
    <t>3030_0_1</t>
  </si>
  <si>
    <t>3030_0_1_0001</t>
  </si>
  <si>
    <t>1753_0_1</t>
  </si>
  <si>
    <t>1753_0_1_0001</t>
  </si>
  <si>
    <t>2990_0_1</t>
  </si>
  <si>
    <t>2990_0_1_0001</t>
  </si>
  <si>
    <t>2739_0_1</t>
  </si>
  <si>
    <t>2739_0_1_0001</t>
  </si>
  <si>
    <t>2490_0_1_0002</t>
  </si>
  <si>
    <t>2490_0_2</t>
  </si>
  <si>
    <t>2490_0_2_0001</t>
  </si>
  <si>
    <t>6229_0_1</t>
  </si>
  <si>
    <t>6229_0_1_0001</t>
  </si>
  <si>
    <t>1116_0_1</t>
  </si>
  <si>
    <t>1116_0_1_0001</t>
  </si>
  <si>
    <t>1785_0_1</t>
  </si>
  <si>
    <t>1785_0_1_0001</t>
  </si>
  <si>
    <t>2164_0_1</t>
  </si>
  <si>
    <t>2164_0_1_0001</t>
  </si>
  <si>
    <t>2968_0_1</t>
  </si>
  <si>
    <t>2968_0_1_0001</t>
  </si>
  <si>
    <t>1687_0_1</t>
  </si>
  <si>
    <t>1687_0_1_0001</t>
  </si>
  <si>
    <t>2586_0_1</t>
  </si>
  <si>
    <t>2586_0_1_0001</t>
  </si>
  <si>
    <t>1050_0_1</t>
  </si>
  <si>
    <t>1050_0_1_0001</t>
  </si>
  <si>
    <t>3030_0_1_0002</t>
  </si>
  <si>
    <t>1183_0_1</t>
  </si>
  <si>
    <t>1183_0_1_0001</t>
  </si>
  <si>
    <t>2361_0_1_0003</t>
  </si>
  <si>
    <t>1193_0_1</t>
  </si>
  <si>
    <t>1193_0_1_0001</t>
  </si>
  <si>
    <t>2243_0_1</t>
  </si>
  <si>
    <t>2243_0_1_0001</t>
  </si>
  <si>
    <t>1822_0_1</t>
  </si>
  <si>
    <t>1822_0_1_0001</t>
  </si>
  <si>
    <t>1725_0_1</t>
  </si>
  <si>
    <t>1725_0_1_0001</t>
  </si>
  <si>
    <t>2243_0_1_0002</t>
  </si>
  <si>
    <t>1686_0_1</t>
  </si>
  <si>
    <t>1686_0_1_0001</t>
  </si>
  <si>
    <t>2995_0_1</t>
  </si>
  <si>
    <t>2995_0_1_0001</t>
  </si>
  <si>
    <t>3047_0_1</t>
  </si>
  <si>
    <t>3047_0_1_0001</t>
  </si>
  <si>
    <t>1557_0_1</t>
  </si>
  <si>
    <t>1557_0_1_0001</t>
  </si>
  <si>
    <t>1557_0_1_0002</t>
  </si>
  <si>
    <t>2953_0_1</t>
  </si>
  <si>
    <t>2953_0_1_0001</t>
  </si>
  <si>
    <t>1353_0_1</t>
  </si>
  <si>
    <t>1353_0_1_0001</t>
  </si>
  <si>
    <t>3101_0_1</t>
  </si>
  <si>
    <t>3101_0_1_0001</t>
  </si>
  <si>
    <t>3030_0_1_0003</t>
  </si>
  <si>
    <t>2690_0_1</t>
  </si>
  <si>
    <t>2690_0_1_0001</t>
  </si>
  <si>
    <t>2243_0_1_0003</t>
  </si>
  <si>
    <t>2628_0_1</t>
  </si>
  <si>
    <t>2628_0_1_0001</t>
  </si>
  <si>
    <t>3102_0_1</t>
  </si>
  <si>
    <t>3102_0_1_0001</t>
  </si>
  <si>
    <t>1439_0_1</t>
  </si>
  <si>
    <t>1439_0_1_0001</t>
  </si>
  <si>
    <t>2955_0_1</t>
  </si>
  <si>
    <t>2955_0_1_0001</t>
  </si>
  <si>
    <t>2745_0_1</t>
  </si>
  <si>
    <t>2745_0_1_0001</t>
  </si>
  <si>
    <t>2747_0_1</t>
  </si>
  <si>
    <t>2747_0_1_0001</t>
  </si>
  <si>
    <t>3013_0_1</t>
  </si>
  <si>
    <t>3013_0_1_0001</t>
  </si>
  <si>
    <t>1094_0_1</t>
  </si>
  <si>
    <t>1094_0_1_0001</t>
  </si>
  <si>
    <t>2703_0_1</t>
  </si>
  <si>
    <t>2703_0_1_0001</t>
  </si>
  <si>
    <t>1197_0_1</t>
  </si>
  <si>
    <t>1197_0_1_0001</t>
  </si>
  <si>
    <t>3101_0_1_0002</t>
  </si>
  <si>
    <t>2777_0_1</t>
  </si>
  <si>
    <t>2777_0_1_0001</t>
  </si>
  <si>
    <t>1836_0_1</t>
  </si>
  <si>
    <t>1836_0_1_0001</t>
  </si>
  <si>
    <t>3101_0_1_0003</t>
  </si>
  <si>
    <t>1113_0_1</t>
  </si>
  <si>
    <t>1113_0_1_0001</t>
  </si>
  <si>
    <t>2256_0_1</t>
  </si>
  <si>
    <t>2256_0_1_0001</t>
  </si>
  <si>
    <t>2990_0_1_0002</t>
  </si>
  <si>
    <t>2469_0_1</t>
  </si>
  <si>
    <t>2469_0_1_0001</t>
  </si>
  <si>
    <t>6186_0_1</t>
  </si>
  <si>
    <t>6186_0_1_0001</t>
  </si>
  <si>
    <t>2588_0_1</t>
  </si>
  <si>
    <t>2588_0_1_0001</t>
  </si>
  <si>
    <t>1792_0_1</t>
  </si>
  <si>
    <t>1792_0_1_0001</t>
  </si>
  <si>
    <t>2433_0_1</t>
  </si>
  <si>
    <t>2433_0_1_0001</t>
  </si>
  <si>
    <t>2447_0_1</t>
  </si>
  <si>
    <t>2447_0_1_0001</t>
  </si>
  <si>
    <t>1395_0_1</t>
  </si>
  <si>
    <t>1395_0_1_0001</t>
  </si>
  <si>
    <t>2673_0_1</t>
  </si>
  <si>
    <t>2673_0_1_0001</t>
  </si>
  <si>
    <t>3126_0_1</t>
  </si>
  <si>
    <t>3126_0_1_0001</t>
  </si>
  <si>
    <t>2243_0_1_0004</t>
  </si>
  <si>
    <t>1239_0_1</t>
  </si>
  <si>
    <t>1239_0_1_0001</t>
  </si>
  <si>
    <t>2357_0_1</t>
  </si>
  <si>
    <t>2357_0_1_0001</t>
  </si>
  <si>
    <t>2406_0_1</t>
  </si>
  <si>
    <t>2406_0_1_0001</t>
  </si>
  <si>
    <t>2406_0_1_0002</t>
  </si>
  <si>
    <t>2777_0_1_0002</t>
  </si>
  <si>
    <t>1822_0_1_0002</t>
  </si>
  <si>
    <t>2968_0_1_0002</t>
  </si>
  <si>
    <t>1712_0_1</t>
  </si>
  <si>
    <t>1712_0_1_0001</t>
  </si>
  <si>
    <t>2657_0_1</t>
  </si>
  <si>
    <t>2657_0_1_0001</t>
  </si>
  <si>
    <t>1769_0_1</t>
  </si>
  <si>
    <t>1769_0_1_0001</t>
  </si>
  <si>
    <t>5118_0_1</t>
  </si>
  <si>
    <t>5118_0_1_0001</t>
  </si>
  <si>
    <t>3229_0_1</t>
  </si>
  <si>
    <t>3229_0_1_0001</t>
  </si>
  <si>
    <t>8214_0_1</t>
  </si>
  <si>
    <t>8214_0_1_0001</t>
  </si>
  <si>
    <t>4822_0_1</t>
  </si>
  <si>
    <t>4822_0_1_0001</t>
  </si>
  <si>
    <t>3339_0_1</t>
  </si>
  <si>
    <t>3339_0_1_0001</t>
  </si>
  <si>
    <t>4190_0_1</t>
  </si>
  <si>
    <t>4190_0_1_0001</t>
  </si>
  <si>
    <t>3025_0_1</t>
  </si>
  <si>
    <t>3025_0_1_0001</t>
  </si>
  <si>
    <t>5613_0_1</t>
  </si>
  <si>
    <t>5613_0_1_0001</t>
  </si>
  <si>
    <t>2536_0_1</t>
  </si>
  <si>
    <t>2536_0_1_0001</t>
  </si>
  <si>
    <t>1152_0_1</t>
  </si>
  <si>
    <t>1152_0_1_0001</t>
  </si>
  <si>
    <t>6903_0_1</t>
  </si>
  <si>
    <t>6903_0_1_0001</t>
  </si>
  <si>
    <t>4290_0_1</t>
  </si>
  <si>
    <t>4290_0_1_0001</t>
  </si>
  <si>
    <t>2048_0_1</t>
  </si>
  <si>
    <t>2048_0_1_0001</t>
  </si>
  <si>
    <t>6902_0_1</t>
  </si>
  <si>
    <t>6902_0_1_0001</t>
  </si>
  <si>
    <t>3633_0_1</t>
  </si>
  <si>
    <t>3633_0_1_0001</t>
  </si>
  <si>
    <t>6997_0_1</t>
  </si>
  <si>
    <t>6997_0_1_0001</t>
  </si>
  <si>
    <t>1266_0_1</t>
  </si>
  <si>
    <t>1266_0_1_0001</t>
  </si>
  <si>
    <t>2749_0_1</t>
  </si>
  <si>
    <t>2749_0_1_0001</t>
  </si>
  <si>
    <t>1753_0_1_0002</t>
  </si>
  <si>
    <t>2774_0_1</t>
  </si>
  <si>
    <t>2774_0_1_0001</t>
  </si>
  <si>
    <t>2649_0_1</t>
  </si>
  <si>
    <t>2649_0_1_0001</t>
  </si>
  <si>
    <t>2759_0_1</t>
  </si>
  <si>
    <t>2759_0_1_0001</t>
  </si>
  <si>
    <t>6146_0_1</t>
  </si>
  <si>
    <t>6146_0_1_0001</t>
  </si>
  <si>
    <t>2737_0_1</t>
  </si>
  <si>
    <t>2737_0_1_0001</t>
  </si>
  <si>
    <t>2737_0_1_0002</t>
  </si>
  <si>
    <t>2361_0_1_0004</t>
  </si>
  <si>
    <t>3034_0_1</t>
  </si>
  <si>
    <t>3034_0_1_0001</t>
  </si>
  <si>
    <t>2971_0_1</t>
  </si>
  <si>
    <t>2971_0_1_0001</t>
  </si>
  <si>
    <t>1846_0_1</t>
  </si>
  <si>
    <t>1846_0_1_0001</t>
  </si>
  <si>
    <t>1722_0_1</t>
  </si>
  <si>
    <t>1722_0_1_0001</t>
  </si>
  <si>
    <t>1570_0_1</t>
  </si>
  <si>
    <t>1570_0_1_0001</t>
  </si>
  <si>
    <t>1983_0_1</t>
  </si>
  <si>
    <t>1983_0_1_0001</t>
  </si>
  <si>
    <t>1192_0_1</t>
  </si>
  <si>
    <t>1192_0_1_0001</t>
  </si>
  <si>
    <t>2309_0_1</t>
  </si>
  <si>
    <t>2309_0_1_0001</t>
  </si>
  <si>
    <t>2363_0_1</t>
  </si>
  <si>
    <t>2363_0_1_0001</t>
  </si>
  <si>
    <t>1804_0_1</t>
  </si>
  <si>
    <t>1804_0_1_0001</t>
  </si>
  <si>
    <t>1361_0_1</t>
  </si>
  <si>
    <t>1361_0_1_0001</t>
  </si>
  <si>
    <t>1818_0_1_0002</t>
  </si>
  <si>
    <t>1705_0_1</t>
  </si>
  <si>
    <t>1403_0_1</t>
  </si>
  <si>
    <t>1018_0_1</t>
  </si>
  <si>
    <t>1666_0_1</t>
  </si>
  <si>
    <t>6427_0_1</t>
  </si>
  <si>
    <t>6991_0_1</t>
  </si>
  <si>
    <t>2694_0_1</t>
  </si>
  <si>
    <t>1973_0_1</t>
  </si>
  <si>
    <t>1667_0_1</t>
  </si>
  <si>
    <t>1062_0_1</t>
  </si>
  <si>
    <t>2422_0_1</t>
  </si>
  <si>
    <t>3108_0_1</t>
  </si>
  <si>
    <t>1929_0_1</t>
  </si>
  <si>
    <t>3214_0_1</t>
  </si>
  <si>
    <t>3022_0_1</t>
  </si>
  <si>
    <t>2970_0_1</t>
  </si>
  <si>
    <t>3216_0_1</t>
  </si>
  <si>
    <t>2983_0_1</t>
  </si>
  <si>
    <t>1803_0_1</t>
  </si>
  <si>
    <t>2244_0_1</t>
  </si>
  <si>
    <t>2700_0_1</t>
  </si>
  <si>
    <t>3282_0_1</t>
  </si>
  <si>
    <t>2800_0_1</t>
  </si>
  <si>
    <t>1414_0_1</t>
  </si>
  <si>
    <t>5956_0_1</t>
  </si>
  <si>
    <t>2258_0_1</t>
  </si>
  <si>
    <t>1587_0_1</t>
  </si>
  <si>
    <t>1503_0_1</t>
  </si>
  <si>
    <t>6263_0_1</t>
  </si>
  <si>
    <t>2766_0_1</t>
  </si>
  <si>
    <t>9349_0_1</t>
  </si>
  <si>
    <t>6552_0_1</t>
  </si>
  <si>
    <t>2339_0_1</t>
  </si>
  <si>
    <t>2097_0_1</t>
  </si>
  <si>
    <t>1378_1_1</t>
  </si>
  <si>
    <t>1378_1_1_0001</t>
  </si>
  <si>
    <t>1852_1_1</t>
  </si>
  <si>
    <t>1852_1_1_0001</t>
  </si>
  <si>
    <t>2067_1_1</t>
  </si>
  <si>
    <t>2067_1_1_0001</t>
  </si>
  <si>
    <t>1076_1_1</t>
  </si>
  <si>
    <t>1076_1_1_0001</t>
  </si>
  <si>
    <t>1588_1_1</t>
  </si>
  <si>
    <t>1588_1_1_0001</t>
  </si>
  <si>
    <t>4907_1_1</t>
  </si>
  <si>
    <t>4907_1_1_0001</t>
  </si>
  <si>
    <t>1278_1_1</t>
  </si>
  <si>
    <t>1278_1_1_0001</t>
  </si>
  <si>
    <t>2635_1_1</t>
  </si>
  <si>
    <t>2635_1_1_0001</t>
  </si>
  <si>
    <t>1096_1_1</t>
  </si>
  <si>
    <t>1096_1_1_0001</t>
  </si>
  <si>
    <t>1903_1_1</t>
  </si>
  <si>
    <t>1903_1_1_0001</t>
  </si>
  <si>
    <t>2816_1_1</t>
  </si>
  <si>
    <t>2816_1_1_0001</t>
  </si>
  <si>
    <t>4386_1_1</t>
  </si>
  <si>
    <t>4386_1_1_0001</t>
  </si>
  <si>
    <t>9116_1_1</t>
  </si>
  <si>
    <t>9116_1_1_0001</t>
  </si>
  <si>
    <t>1482_1_1</t>
  </si>
  <si>
    <t>1482_1_1_0001</t>
  </si>
  <si>
    <t>1743_1_1</t>
  </si>
  <si>
    <t>1743_1_1_0001</t>
  </si>
  <si>
    <t>7421_1_1</t>
  </si>
  <si>
    <t>7421_1_1_0001</t>
  </si>
  <si>
    <t>2997_1_1</t>
  </si>
  <si>
    <t>2997_1_1_0001</t>
  </si>
  <si>
    <t>2574_1_1</t>
  </si>
  <si>
    <t>2574_1_1_0001</t>
  </si>
  <si>
    <t>7385_1_1</t>
  </si>
  <si>
    <t>7385_1_1_0001</t>
  </si>
  <si>
    <t>2714_1_1</t>
  </si>
  <si>
    <t>2714_1_1_0001</t>
  </si>
  <si>
    <t>1399_1_1</t>
  </si>
  <si>
    <t>1399_1_1_0001</t>
  </si>
  <si>
    <t>4725_1_1</t>
  </si>
  <si>
    <t>4725_1_1_0001</t>
  </si>
  <si>
    <t>2067_1_1_0002</t>
  </si>
  <si>
    <t>1959_1_1</t>
  </si>
  <si>
    <t>1959_1_1_0001</t>
  </si>
  <si>
    <t>1566_1_1</t>
  </si>
  <si>
    <t>1566_1_1_0001</t>
  </si>
  <si>
    <t>1409_1_1</t>
  </si>
  <si>
    <t>1409_1_1_0001</t>
  </si>
  <si>
    <t>2391_1_1</t>
  </si>
  <si>
    <t>2391_1_1_0001</t>
  </si>
  <si>
    <t>3855_1_1</t>
  </si>
  <si>
    <t>3855_1_1_0001</t>
  </si>
  <si>
    <t>9540_1_1</t>
  </si>
  <si>
    <t>9540_1_1_0001</t>
  </si>
  <si>
    <t>1703_1_1</t>
  </si>
  <si>
    <t>1703_1_1_0001</t>
  </si>
  <si>
    <t>1658_1_1</t>
  </si>
  <si>
    <t>1658_1_1_0001</t>
  </si>
  <si>
    <t>1710_1_1</t>
  </si>
  <si>
    <t>1710_1_1_0001</t>
  </si>
  <si>
    <t>7355_1_1</t>
  </si>
  <si>
    <t>7355_1_1_0001</t>
  </si>
  <si>
    <t>7352_1_1</t>
  </si>
  <si>
    <t>7352_1_1_0001</t>
  </si>
  <si>
    <t>1126_1_1</t>
  </si>
  <si>
    <t>1126_1_1_0001</t>
  </si>
  <si>
    <t>3196_1_1</t>
  </si>
  <si>
    <t>3196_1_1_0001</t>
  </si>
  <si>
    <t>3065_1_1</t>
  </si>
  <si>
    <t>3065_1_1_0001</t>
  </si>
  <si>
    <t>9621_1_1</t>
  </si>
  <si>
    <t>9621_1_1_0001</t>
  </si>
  <si>
    <t>7304_1_1</t>
  </si>
  <si>
    <t>7304_1_1_0001</t>
  </si>
  <si>
    <t>1253_1_1</t>
  </si>
  <si>
    <t>1253_1_1_0001</t>
  </si>
  <si>
    <t>1187_1_1</t>
  </si>
  <si>
    <t>1187_1_1_0001</t>
  </si>
  <si>
    <t>1096_1_1_0002</t>
  </si>
  <si>
    <t>7347_1_1</t>
  </si>
  <si>
    <t>7347_1_1_0001</t>
  </si>
  <si>
    <t>2600_1_1</t>
  </si>
  <si>
    <t>2600_1_1_0001</t>
  </si>
  <si>
    <t>1142_1_1</t>
  </si>
  <si>
    <t>1142_1_1_0001</t>
  </si>
  <si>
    <t>2461_1_1</t>
  </si>
  <si>
    <t>2461_1_1_0001</t>
  </si>
  <si>
    <t>3317_1_1</t>
  </si>
  <si>
    <t>3317_1_1_0001</t>
  </si>
  <si>
    <t>7359_1_1</t>
  </si>
  <si>
    <t>7359_1_1_0001</t>
  </si>
  <si>
    <t>3149_1_1</t>
  </si>
  <si>
    <t>3149_1_1_0001</t>
  </si>
  <si>
    <t xml:space="preserve">Ramona del Carmen </t>
  </si>
  <si>
    <t>_0_0_0002</t>
  </si>
  <si>
    <t>Roselys del Carmen</t>
  </si>
  <si>
    <t>2985_1_1</t>
  </si>
  <si>
    <t>2985_1_1_0001</t>
  </si>
  <si>
    <t>1303_1_1</t>
  </si>
  <si>
    <t>1303_1_1_0001</t>
  </si>
  <si>
    <t>1493_1_1</t>
  </si>
  <si>
    <t>1493_1_1_0001</t>
  </si>
  <si>
    <t>2554_1_1</t>
  </si>
  <si>
    <t>2554_1_1_0001</t>
  </si>
  <si>
    <t>4824_1_1</t>
  </si>
  <si>
    <t>4824_1_1_0001</t>
  </si>
  <si>
    <t>1448_1_1</t>
  </si>
  <si>
    <t>1448_1_1_0001</t>
  </si>
  <si>
    <t>3857_1_1</t>
  </si>
  <si>
    <t>3857_1_1_0001</t>
  </si>
  <si>
    <t>1686_1_1</t>
  </si>
  <si>
    <t>1686_1_1_0001</t>
  </si>
  <si>
    <t>4724_1_1</t>
  </si>
  <si>
    <t>4724_1_1_0001</t>
  </si>
  <si>
    <t>2383_1_1</t>
  </si>
  <si>
    <t>2383_1_1_0001</t>
  </si>
  <si>
    <t>5253_1_1</t>
  </si>
  <si>
    <t>5253_1_1_0001</t>
  </si>
  <si>
    <t>1572_1_1</t>
  </si>
  <si>
    <t>1572_1_1_0001</t>
  </si>
  <si>
    <t>6635_1_1</t>
  </si>
  <si>
    <t>6635_1_1_0001</t>
  </si>
  <si>
    <t>7350_1_1</t>
  </si>
  <si>
    <t>7350_1_1_0001</t>
  </si>
  <si>
    <t>1757_1_1</t>
  </si>
  <si>
    <t>1757_1_1_0001</t>
  </si>
  <si>
    <t>2576_1_1</t>
  </si>
  <si>
    <t>2576_1_1_0001</t>
  </si>
  <si>
    <t>1128_1_1</t>
  </si>
  <si>
    <t>1128_1_1_0001</t>
  </si>
  <si>
    <t>2316_1_1</t>
  </si>
  <si>
    <t>2316_1_1_0001</t>
  </si>
  <si>
    <t>2539_1_1</t>
  </si>
  <si>
    <t>2539_1_1_0001</t>
  </si>
  <si>
    <t>1701_1_1</t>
  </si>
  <si>
    <t>1701_1_1_0001</t>
  </si>
  <si>
    <t>1934_1_1</t>
  </si>
  <si>
    <t>1934_1_1_0001</t>
  </si>
  <si>
    <t>1899_1_1</t>
  </si>
  <si>
    <t>1899_1_1_0001</t>
  </si>
  <si>
    <t>2047_1_1</t>
  </si>
  <si>
    <t>2047_1_1_0001</t>
  </si>
  <si>
    <t>1356_1_1</t>
  </si>
  <si>
    <t>1356_1_1_0001</t>
  </si>
  <si>
    <t>1567_1_1</t>
  </si>
  <si>
    <t>1567_1_1_0001</t>
  </si>
  <si>
    <t>2114_1_1</t>
  </si>
  <si>
    <t>2114_1_1_0001</t>
  </si>
  <si>
    <t>1895_1_1</t>
  </si>
  <si>
    <t>1895_1_1_0001</t>
  </si>
  <si>
    <t>9554_1_1</t>
  </si>
  <si>
    <t>9554_1_1_0001</t>
  </si>
  <si>
    <t>2114_1_1_0002</t>
  </si>
  <si>
    <t>1810_1_1</t>
  </si>
  <si>
    <t>1810_1_1_0001</t>
  </si>
  <si>
    <t>1522_1_1</t>
  </si>
  <si>
    <t>1522_1_1_0001</t>
  </si>
  <si>
    <t>1559_1_1</t>
  </si>
  <si>
    <t>1559_1_1_0001</t>
  </si>
  <si>
    <t>1437_1_1</t>
  </si>
  <si>
    <t>1437_1_1_0001</t>
  </si>
  <si>
    <t>9554_1_1_0002</t>
  </si>
  <si>
    <t>1224_1_1</t>
  </si>
  <si>
    <t>1224_1_1_0001</t>
  </si>
  <si>
    <t>7412_1_1</t>
  </si>
  <si>
    <t>7412_1_1_0001</t>
  </si>
  <si>
    <t>3315_1_1</t>
  </si>
  <si>
    <t>3315_1_1_0001</t>
  </si>
  <si>
    <t>1451_1_1</t>
  </si>
  <si>
    <t>1451_1_1_0001</t>
  </si>
  <si>
    <t>2390_1_1</t>
  </si>
  <si>
    <t>2390_1_1_0001</t>
  </si>
  <si>
    <t>2677_1_1</t>
  </si>
  <si>
    <t>2677_1_1_0001</t>
  </si>
  <si>
    <t>1573_1_1</t>
  </si>
  <si>
    <t>1573_1_1_0001</t>
  </si>
  <si>
    <t>2581_1_1</t>
  </si>
  <si>
    <t>2581_1_1_0001</t>
  </si>
  <si>
    <t>2218_1_1</t>
  </si>
  <si>
    <t>2218_1_1_0001</t>
  </si>
  <si>
    <t>1963_1_1</t>
  </si>
  <si>
    <t>1963_1_1_0001</t>
  </si>
  <si>
    <t>2540_1_1</t>
  </si>
  <si>
    <t>2540_1_1_0001</t>
  </si>
  <si>
    <t>7332_1_1</t>
  </si>
  <si>
    <t>7332_1_1_0001</t>
  </si>
  <si>
    <t>2356_1_1</t>
  </si>
  <si>
    <t>2356_1_1_0001</t>
  </si>
  <si>
    <t>1544_1_1</t>
  </si>
  <si>
    <t>1544_1_1_0001</t>
  </si>
  <si>
    <t>1982_1_1</t>
  </si>
  <si>
    <t>1982_1_1_0001</t>
  </si>
  <si>
    <t>7431_1_1</t>
  </si>
  <si>
    <t>7431_1_1_0001</t>
  </si>
  <si>
    <t>2092_1_1</t>
  </si>
  <si>
    <t>2092_1_1_0001</t>
  </si>
  <si>
    <t>1865_1_1</t>
  </si>
  <si>
    <t>1865_1_1_0001</t>
  </si>
  <si>
    <t>1916_1_1</t>
  </si>
  <si>
    <t>1916_1_1_0001</t>
  </si>
  <si>
    <t>2776_1_1</t>
  </si>
  <si>
    <t>2776_1_1_0001</t>
  </si>
  <si>
    <t>2390_1_1_0002</t>
  </si>
  <si>
    <t>1526_1_1</t>
  </si>
  <si>
    <t>1526_1_1_0001</t>
  </si>
  <si>
    <t>9622_1_1</t>
  </si>
  <si>
    <t>9622_1_1_0001</t>
  </si>
  <si>
    <t>1480_1_1</t>
  </si>
  <si>
    <t>1480_1_1_0001</t>
  </si>
  <si>
    <t>1479_1_1</t>
  </si>
  <si>
    <t>1479_1_1_0001</t>
  </si>
  <si>
    <t>1544_1_1_0002</t>
  </si>
  <si>
    <t>4728_1_1</t>
  </si>
  <si>
    <t>4728_1_1_0001</t>
  </si>
  <si>
    <t>1389_1_1</t>
  </si>
  <si>
    <t>1389_1_1_0001</t>
  </si>
  <si>
    <t>2585_1_1</t>
  </si>
  <si>
    <t>2585_1_1_0001</t>
  </si>
  <si>
    <t>Cuenta de #</t>
  </si>
  <si>
    <t>Total Distrito_Capital</t>
  </si>
  <si>
    <t>Total Lara</t>
  </si>
  <si>
    <t>Total Miranda</t>
  </si>
  <si>
    <t>Total general</t>
  </si>
  <si>
    <t>Numeral</t>
  </si>
  <si>
    <t>Actividad</t>
  </si>
  <si>
    <t>Lugar de identificación</t>
  </si>
  <si>
    <t>mes</t>
  </si>
  <si>
    <t>Responsables de registro</t>
  </si>
  <si>
    <t>Responsable actividad</t>
  </si>
  <si>
    <t>Género</t>
  </si>
  <si>
    <t>Acciones específicas</t>
  </si>
  <si>
    <t>ACTIVIDAD21</t>
  </si>
  <si>
    <t>ACTIVIDAD22</t>
  </si>
  <si>
    <t>ACTIVIDAD23</t>
  </si>
  <si>
    <t>ACTIVIDAD25</t>
  </si>
  <si>
    <t>ACTIVIDAD26</t>
  </si>
  <si>
    <t xml:space="preserve">Estatus gestion </t>
  </si>
  <si>
    <t>Seguimiento gestion 2.2.</t>
  </si>
  <si>
    <t>si/No</t>
  </si>
  <si>
    <t>ID FCI-TM</t>
  </si>
  <si>
    <t>ID MPLV</t>
  </si>
  <si>
    <t>ID CACIK</t>
  </si>
  <si>
    <t>MPLV</t>
  </si>
  <si>
    <t>2.1</t>
  </si>
  <si>
    <t>Orientación, información y asesoramiento sobre servicios y rutas de protección</t>
  </si>
  <si>
    <t>Aula virtual Tinta Violeta</t>
  </si>
  <si>
    <t>julio</t>
  </si>
  <si>
    <t>Responsable Registro 1</t>
  </si>
  <si>
    <t>Anaís Marquez</t>
  </si>
  <si>
    <t>Conversatorios</t>
  </si>
  <si>
    <t>Info sobre una tematica especifica</t>
  </si>
  <si>
    <t>Acceso a documentacion legal</t>
  </si>
  <si>
    <t>Jornadas abiertas</t>
  </si>
  <si>
    <t>Formacion completa</t>
  </si>
  <si>
    <t>Ingreso a casa</t>
  </si>
  <si>
    <t>Atendida</t>
  </si>
  <si>
    <t>Se ha atendido directamente</t>
  </si>
  <si>
    <t>FCI-TM_2.1.1_sep</t>
  </si>
  <si>
    <t>MPLV_2.1.1_sep</t>
  </si>
  <si>
    <t>CACIK_2.1.1_sep</t>
  </si>
  <si>
    <t>TV</t>
  </si>
  <si>
    <t>2.2</t>
  </si>
  <si>
    <t>Implementación y seguimiento de planes de gestión de casos individuales</t>
  </si>
  <si>
    <t>Liceo José Ávalo</t>
  </si>
  <si>
    <t>Responsable Registro 2</t>
  </si>
  <si>
    <t>Acompañamiento amoroso</t>
  </si>
  <si>
    <t>Enlace con sesiones de grupo</t>
  </si>
  <si>
    <t>Acceso a servicios administrativos</t>
  </si>
  <si>
    <t>Sesiones grupales especificas</t>
  </si>
  <si>
    <t>Violencia</t>
  </si>
  <si>
    <t>Gestionada</t>
  </si>
  <si>
    <t>No se ha podido derivar por falta de servicios</t>
  </si>
  <si>
    <t>FCI-TM_2.1.1_oct</t>
  </si>
  <si>
    <t>MPLV_2.1.1_oct</t>
  </si>
  <si>
    <t>CACIK_2.1.1_oct</t>
  </si>
  <si>
    <t>CACIK</t>
  </si>
  <si>
    <t>2.3</t>
  </si>
  <si>
    <t>Acciones y campañas de sensibilización relacionadas con la prevención de la VG</t>
  </si>
  <si>
    <t>Atención telefónica</t>
  </si>
  <si>
    <t>Responsable Registro 3</t>
  </si>
  <si>
    <t>Niedlinger Briceño</t>
  </si>
  <si>
    <t>Convocar a vocer@s de los Consejos Comunales para presentar el proyecto y orientar acerca de las rutas y servicios de protección. Balance del proyecto.</t>
  </si>
  <si>
    <t>Enlace con gestion de casos</t>
  </si>
  <si>
    <t>Acceso a abrigo/residencias</t>
  </si>
  <si>
    <t>Sensibilizacion en remoto</t>
  </si>
  <si>
    <t>Atencion psicosocial</t>
  </si>
  <si>
    <t>Establecida</t>
  </si>
  <si>
    <t>Se ha derivado/acompañado pero no ha recibido la atencion requerida</t>
  </si>
  <si>
    <t>No aplica</t>
  </si>
  <si>
    <t>FCI-TM_2.1.1_nov</t>
  </si>
  <si>
    <t>MPLV_2.1.1_nov</t>
  </si>
  <si>
    <t>CACIK_2.1.1_nov</t>
  </si>
  <si>
    <t>FCI-TM</t>
  </si>
  <si>
    <t>2.5</t>
  </si>
  <si>
    <t>Fortalecimiento de los actores locales (Estado y sociedad civil) involucrados en la prestación de servicios de protección.</t>
  </si>
  <si>
    <t>Llamada telefónica</t>
  </si>
  <si>
    <t>Otro</t>
  </si>
  <si>
    <t>Diana Scheifes</t>
  </si>
  <si>
    <t>Hacer seguimiento de los casos en atención</t>
  </si>
  <si>
    <t>Apoyo psicosocial</t>
  </si>
  <si>
    <t>Acceso a educacion</t>
  </si>
  <si>
    <t>Gestion de Casos</t>
  </si>
  <si>
    <t>Solicitada</t>
  </si>
  <si>
    <t>Se ha derivado acompañado  y  ha recibido la atencion requerida</t>
  </si>
  <si>
    <t>FCI-TM_2.1.1_dic</t>
  </si>
  <si>
    <t>MPLV_2.1.1_dic</t>
  </si>
  <si>
    <t>CACIK_2.1.1_dic</t>
  </si>
  <si>
    <t>TV-CC</t>
  </si>
  <si>
    <t>2.6</t>
  </si>
  <si>
    <t>Fortalecimiento de espacios seguros para la protección y atención de víctimas de VG.</t>
  </si>
  <si>
    <t>Redes Sociales</t>
  </si>
  <si>
    <t>noviembre</t>
  </si>
  <si>
    <t>Brindar atención telefónica</t>
  </si>
  <si>
    <t>Intervención de emergencia</t>
  </si>
  <si>
    <t>Acceso a justicia judicial</t>
  </si>
  <si>
    <t>En proceso</t>
  </si>
  <si>
    <t>Se ha derivado acompañado y ha recibido atencion parcial</t>
  </si>
  <si>
    <t>FCI-TM_2.1.1_ene</t>
  </si>
  <si>
    <t>MPLV_2.1.1_ene</t>
  </si>
  <si>
    <t>CACIK_2.1.1_ene</t>
  </si>
  <si>
    <t>CC Bicentenario del 19 de abril</t>
  </si>
  <si>
    <t>Referencias</t>
  </si>
  <si>
    <t>diciembre</t>
  </si>
  <si>
    <t>Eliot Cairos</t>
  </si>
  <si>
    <t>Sensibilización Sobre La Violencia de Género</t>
  </si>
  <si>
    <t>Otros</t>
  </si>
  <si>
    <t>Derivada</t>
  </si>
  <si>
    <t>No se ha podido hacer seguimiento</t>
  </si>
  <si>
    <t>FCI-TM_2.1.1_feb</t>
  </si>
  <si>
    <t>MPLV_2.1.1_feb</t>
  </si>
  <si>
    <t>CACIK_2.1.1_feb</t>
  </si>
  <si>
    <t>Telefónico</t>
  </si>
  <si>
    <t>enero</t>
  </si>
  <si>
    <t>Daniella Inojosa</t>
  </si>
  <si>
    <t>Atención psicológica individual</t>
  </si>
  <si>
    <t>Incompleta</t>
  </si>
  <si>
    <t>FCI-TM_2.1.1_mar</t>
  </si>
  <si>
    <t>MPLV_2.1.1_mar</t>
  </si>
  <si>
    <t>CACIK_2.1.1_mar</t>
  </si>
  <si>
    <t>CC Por siempre unidos</t>
  </si>
  <si>
    <t>Hospital Tipo 1 La Carucieña</t>
  </si>
  <si>
    <t>febrero</t>
  </si>
  <si>
    <t>Orlanis Barreto</t>
  </si>
  <si>
    <t>Orientación y captación</t>
  </si>
  <si>
    <t>Completada</t>
  </si>
  <si>
    <t>FCI-TM_2.1.1_abr</t>
  </si>
  <si>
    <t>MPLV_2.1.1_abr</t>
  </si>
  <si>
    <t>CACIK_2.1.1_abr</t>
  </si>
  <si>
    <t>Telefónica</t>
  </si>
  <si>
    <t>Defensoria Comunal Juanita Ortega</t>
  </si>
  <si>
    <t>Hospital</t>
  </si>
  <si>
    <t>marzo</t>
  </si>
  <si>
    <t>Patty Contreras</t>
  </si>
  <si>
    <t>María Laura Cano</t>
  </si>
  <si>
    <t>Acompañamiento emocional y Asesoramiento legal</t>
  </si>
  <si>
    <t>FCI-TM_2.1.1_may</t>
  </si>
  <si>
    <t>MPLV_2.1.1_may</t>
  </si>
  <si>
    <t>CACIK_2.1.1_may</t>
  </si>
  <si>
    <t>Centro del Poder Comunal C.P.C La Carucieña</t>
  </si>
  <si>
    <t>Espacio de cultura</t>
  </si>
  <si>
    <t>abril</t>
  </si>
  <si>
    <t>Administradora / Eliannys Alvarado</t>
  </si>
  <si>
    <t>Atención legal individual</t>
  </si>
  <si>
    <t>FCI-TM_2.1.1_jun</t>
  </si>
  <si>
    <t>MPLV_2.1.1_jun</t>
  </si>
  <si>
    <t>CACIK_2.1.1_jun</t>
  </si>
  <si>
    <t>Centro del Poder Comunal C.P.C</t>
  </si>
  <si>
    <t>mayo</t>
  </si>
  <si>
    <t>Promotora / Elvira Dorante</t>
  </si>
  <si>
    <t xml:space="preserve">Enlace institucional </t>
  </si>
  <si>
    <t>FCI-TM_2.1.2_sep</t>
  </si>
  <si>
    <t>MPLV_2.1.2_sep</t>
  </si>
  <si>
    <t>CACIK_2.1.2_sep</t>
  </si>
  <si>
    <t>junio</t>
  </si>
  <si>
    <t>Promotora / Katrina Kozarek</t>
  </si>
  <si>
    <t>Orientar y clasificar caso, referir a servicios requerido</t>
  </si>
  <si>
    <t>FCI-TM_2.1.2_oct</t>
  </si>
  <si>
    <t>MPLV_2.1.2_oct</t>
  </si>
  <si>
    <t>CACIK_2.1.2_oct</t>
  </si>
  <si>
    <t>Urb. La Carucieña</t>
  </si>
  <si>
    <t>Defensoria “Juanita Ortega”</t>
  </si>
  <si>
    <t>Promotora / Ingrid Blanco</t>
  </si>
  <si>
    <t>Prmotora / Ingrid Blanco</t>
  </si>
  <si>
    <t xml:space="preserve">Acompañamiento </t>
  </si>
  <si>
    <t>FCI-TM_2.1.2_nov</t>
  </si>
  <si>
    <t>MPLV_2.1.2_nov</t>
  </si>
  <si>
    <t>CACIK_2.1.2_nov</t>
  </si>
  <si>
    <t>Cuidad Socialista Alí Primera</t>
  </si>
  <si>
    <t>CPC de La Carucieña</t>
  </si>
  <si>
    <t>Coordinadora / Virginia Martinez</t>
  </si>
  <si>
    <t>Administradora / Elianny Alvarado</t>
  </si>
  <si>
    <t>Acompañamiento y contención emocional</t>
  </si>
  <si>
    <t>FCI-TM_2.1.2_dic</t>
  </si>
  <si>
    <t>MPLV_2.1.2_dic</t>
  </si>
  <si>
    <t>CACIK_2.1.2_dic</t>
  </si>
  <si>
    <t>Urb. Ali Primera</t>
  </si>
  <si>
    <t>Centro Cultural Alí Primera</t>
  </si>
  <si>
    <t>Maria Berrio</t>
  </si>
  <si>
    <t>Gestión institucional</t>
  </si>
  <si>
    <t>FCI-TM_2.1.2_ene</t>
  </si>
  <si>
    <t>MPLV_2.1.2_ene</t>
  </si>
  <si>
    <t>CACIK_2.1.2_ene</t>
  </si>
  <si>
    <t>Espacio cultural</t>
  </si>
  <si>
    <t>Virginia Martínez</t>
  </si>
  <si>
    <t>Asesoramiento Legal</t>
  </si>
  <si>
    <t>FCI-TM_2.1.2_feb</t>
  </si>
  <si>
    <t>MPLV_2.1.2_feb</t>
  </si>
  <si>
    <t>CACIK_2.1.2_feb</t>
  </si>
  <si>
    <t>Acompañamiento legal</t>
  </si>
  <si>
    <t>FCI-TM_2.1.2_mar</t>
  </si>
  <si>
    <t>MPLV_2.1.2_mar</t>
  </si>
  <si>
    <t>CACIK_2.1.2_mar</t>
  </si>
  <si>
    <t>Katrina Kozarek</t>
  </si>
  <si>
    <t>Virginia Martínez- coordinadora</t>
  </si>
  <si>
    <t>Mediación con agresor</t>
  </si>
  <si>
    <t>FCI-TM_2.1.2_abr</t>
  </si>
  <si>
    <t>MPLV_2.1.2_abr</t>
  </si>
  <si>
    <t>CACIK_2.1.2_abr</t>
  </si>
  <si>
    <t>Isaias Medina</t>
  </si>
  <si>
    <t>Mensajería instantánea</t>
  </si>
  <si>
    <t>Ingrid Blanco</t>
  </si>
  <si>
    <t>Maria J Berrio – psicologa</t>
  </si>
  <si>
    <t>Acompañamiento Institucional a la Defensoria del Pueblo</t>
  </si>
  <si>
    <t>FCI-TM_2.1.2_may</t>
  </si>
  <si>
    <t>MPLV_2.1.2_may</t>
  </si>
  <si>
    <t>CACIK_2.1.2_may</t>
  </si>
  <si>
    <t>Katrina Kozarek – promotora</t>
  </si>
  <si>
    <t>Acompañamiento a la Fiscalia para denunciar al agresor</t>
  </si>
  <si>
    <t>FCI-TM_2.1.2_jun</t>
  </si>
  <si>
    <t>MPLV_2.1.2_jun</t>
  </si>
  <si>
    <t>CACIK_2.1.2_jun</t>
  </si>
  <si>
    <t>Elianny Alvarado  Hernandez</t>
  </si>
  <si>
    <t>Wilfredo Rodriguez - Abogado</t>
  </si>
  <si>
    <t xml:space="preserve">Acompañamiento al CICPC para buscar cita con el psicologo </t>
  </si>
  <si>
    <t>FCI-TM_2.1.3_sep</t>
  </si>
  <si>
    <t>MPLV_2.1.3_sep</t>
  </si>
  <si>
    <t>CACIK_2.1.3_sep</t>
  </si>
  <si>
    <t>La ceiba</t>
  </si>
  <si>
    <t>Ingrid Blanco – promotora</t>
  </si>
  <si>
    <t>Orientar y clasificar caso, realizar enlaces institucionales</t>
  </si>
  <si>
    <t>FCI-TM_2.1.3_oct</t>
  </si>
  <si>
    <t>MPLV_2.1.3_oct</t>
  </si>
  <si>
    <t>CACIK_2.1.3_oct</t>
  </si>
  <si>
    <t>Aline Nuñez - psicóloga</t>
  </si>
  <si>
    <t>Acompañamiento legal a la Fiscalia para denunciar al agresor</t>
  </si>
  <si>
    <t>FCI-TM_2.1.3_nov</t>
  </si>
  <si>
    <t>MPLV_2.1.3_nov</t>
  </si>
  <si>
    <t>CACIK_2.1.3_nov</t>
  </si>
  <si>
    <t>Administradora Elianny Alvarado</t>
  </si>
  <si>
    <t xml:space="preserve">Acompañamiento emocional </t>
  </si>
  <si>
    <t>FCI-TM_2.1.3_dic</t>
  </si>
  <si>
    <t>MPLV_2.1.3_dic</t>
  </si>
  <si>
    <t>CACIK_2.1.3_dic</t>
  </si>
  <si>
    <t>Charla de sensibilización</t>
  </si>
  <si>
    <t>FCI-TM_2.1.3_ene</t>
  </si>
  <si>
    <t>MPLV_2.1.3_ene</t>
  </si>
  <si>
    <t>CACIK_2.1.3_ene</t>
  </si>
  <si>
    <t>Urbanismo el Morro</t>
  </si>
  <si>
    <t>Sesiones grupales especificas y sensibilizacion en remoto</t>
  </si>
  <si>
    <t>FCI-TM_2.1.3_feb</t>
  </si>
  <si>
    <t>MPLV_2.1.3_feb</t>
  </si>
  <si>
    <t>CACIK_2.1.3_feb</t>
  </si>
  <si>
    <t>Socialización de información en reuniones y enlaces</t>
  </si>
  <si>
    <t>FCI-TM_2.1.3_mar</t>
  </si>
  <si>
    <t>MPLV_2.1.3_mar</t>
  </si>
  <si>
    <t>CACIK_2.1.3_mar</t>
  </si>
  <si>
    <t>Mercado</t>
  </si>
  <si>
    <t>Alejandro Cabrera</t>
  </si>
  <si>
    <t>Acompañamiento</t>
  </si>
  <si>
    <t>FCI-TM_2.1.3_abr</t>
  </si>
  <si>
    <t>MPLV_2.1.3_abr</t>
  </si>
  <si>
    <t>CACIK_2.1.3_abr</t>
  </si>
  <si>
    <t>Yoseglis Cabrera</t>
  </si>
  <si>
    <t>Sensibilización</t>
  </si>
  <si>
    <t>FCI-TM_2.1.3_may</t>
  </si>
  <si>
    <t>MPLV_2.1.3_may</t>
  </si>
  <si>
    <t>CACIK_2.1.3_may</t>
  </si>
  <si>
    <t>Nathalia M. Gonzalez Ojeda</t>
  </si>
  <si>
    <t>FCI-TM_2.1.3_jun</t>
  </si>
  <si>
    <t>MPLV_2.1.3_jun</t>
  </si>
  <si>
    <t>CACIK_2.1.3_jun</t>
  </si>
  <si>
    <t>Gestión de casos</t>
  </si>
  <si>
    <t>FCI-TM_2.1.4_sep</t>
  </si>
  <si>
    <t>MPLV_2.1.4_sep</t>
  </si>
  <si>
    <t>CACIK_2.1.4_sep</t>
  </si>
  <si>
    <t>Atención Legal</t>
  </si>
  <si>
    <t>FCI-TM_2.1.4_oct</t>
  </si>
  <si>
    <t>MPLV_2.1.4_oct</t>
  </si>
  <si>
    <t>CACIK_2.1.4_oct</t>
  </si>
  <si>
    <t>Av. Baralt</t>
  </si>
  <si>
    <t>Taller Virtual de Formación para el fortalecimiento de las capacidades paa la prevención, detección, alerta y acompañamiento a mujeres, niñas, niños y adolescentes en situación de VBG</t>
  </si>
  <si>
    <t>FCI-TM_2.1.4_nov</t>
  </si>
  <si>
    <t>MPLV_2.1.4_nov</t>
  </si>
  <si>
    <t>CACIK_2.1.4_nov</t>
  </si>
  <si>
    <t>FCI-TM_2.1.4_dic</t>
  </si>
  <si>
    <t>MPLV_2.1.4_dic</t>
  </si>
  <si>
    <t>CACIK_2.1.4_dic</t>
  </si>
  <si>
    <t>FCI-TM_2.1.4_ene</t>
  </si>
  <si>
    <t>MPLV_2.1.4_ene</t>
  </si>
  <si>
    <t>CACIK_2.1.4_ene</t>
  </si>
  <si>
    <t>FCI-TM_2.1.4_feb</t>
  </si>
  <si>
    <t>MPLV_2.1.4_feb</t>
  </si>
  <si>
    <t>CACIK_2.1.4_feb</t>
  </si>
  <si>
    <t>FCI-TM_2.1.4_mar</t>
  </si>
  <si>
    <t>MPLV_2.1.4_mar</t>
  </si>
  <si>
    <t>CACIK_2.1.4_mar</t>
  </si>
  <si>
    <t>FCI-TM_2.1.4_abr</t>
  </si>
  <si>
    <t>MPLV_2.1.4_abr</t>
  </si>
  <si>
    <t>CACIK_2.1.4_abr</t>
  </si>
  <si>
    <t>FCI-TM_2.1.4_may</t>
  </si>
  <si>
    <t>MPLV_2.1.4_may</t>
  </si>
  <si>
    <t>CACIK_2.1.4_may</t>
  </si>
  <si>
    <t>FCI-TM_2.1.4_jun</t>
  </si>
  <si>
    <t>MPLV_2.1.4_jun</t>
  </si>
  <si>
    <t>CACIK_2.1.4_jun</t>
  </si>
  <si>
    <t>FCI-TM_2.2.1_sep</t>
  </si>
  <si>
    <t>MPLV_2.2.1_sep</t>
  </si>
  <si>
    <t>CACIK_2.2.1_sep</t>
  </si>
  <si>
    <t>FCI-TM_2.2.1_oct</t>
  </si>
  <si>
    <t>MPLV_2.2.1_oct</t>
  </si>
  <si>
    <t>CACIK_2.2.1_oct</t>
  </si>
  <si>
    <t>FCI-TM_2.2.1_nov</t>
  </si>
  <si>
    <t>MPLV_2.2.1_nov</t>
  </si>
  <si>
    <t>CACIK_2.2.1_nov</t>
  </si>
  <si>
    <t>FCI-TM_2.2.1_dic</t>
  </si>
  <si>
    <t>MPLV_2.2.1_dic</t>
  </si>
  <si>
    <t>CACIK_2.2.1_dic</t>
  </si>
  <si>
    <t>FCI-TM_2.2.1_ene</t>
  </si>
  <si>
    <t>MPLV_2.2.1_ene</t>
  </si>
  <si>
    <t>CACIK_2.2.1_ene</t>
  </si>
  <si>
    <t>FCI-TM_2.2.1_feb</t>
  </si>
  <si>
    <t>MPLV_2.2.1_feb</t>
  </si>
  <si>
    <t>CACIK_2.2.1_feb</t>
  </si>
  <si>
    <t>FCI-TM_2.2.1_mar</t>
  </si>
  <si>
    <t>MPLV_2.2.1_mar</t>
  </si>
  <si>
    <t>CACIK_2.2.1_mar</t>
  </si>
  <si>
    <t>FCI-TM_2.2.1_abr</t>
  </si>
  <si>
    <t>MPLV_2.2.1_abr</t>
  </si>
  <si>
    <t>CACIK_2.2.1_abr</t>
  </si>
  <si>
    <t>FCI-TM_2.2.1_may</t>
  </si>
  <si>
    <t>MPLV_2.2.1_may</t>
  </si>
  <si>
    <t>CACIK_2.2.1_may</t>
  </si>
  <si>
    <t>FCI-TM_2.2.1_jun</t>
  </si>
  <si>
    <t>MPLV_2.2.1_jun</t>
  </si>
  <si>
    <t>CACIK_2.2.1_jun</t>
  </si>
  <si>
    <t>FCI-TM_2.2.2_sep</t>
  </si>
  <si>
    <t>MPLV_2.2.2_sep</t>
  </si>
  <si>
    <t>CACIK_2.2.2_sep</t>
  </si>
  <si>
    <t>FCI-TM_2.2.2_oct</t>
  </si>
  <si>
    <t>MPLV_2.2.2_oct</t>
  </si>
  <si>
    <t>CACIK_2.2.2_oct</t>
  </si>
  <si>
    <t>FCI-TM_2.2.2_nov</t>
  </si>
  <si>
    <t>MPLV_2.2.2_nov</t>
  </si>
  <si>
    <t>CACIK_2.2.2_nov</t>
  </si>
  <si>
    <t>FCI-TM_2.2.2_dic</t>
  </si>
  <si>
    <t>MPLV_2.2.2_dic</t>
  </si>
  <si>
    <t>CACIK_2.2.2_dic</t>
  </si>
  <si>
    <t>FCI-TM_2.2.2_ene</t>
  </si>
  <si>
    <t>MPLV_2.2.2_ene</t>
  </si>
  <si>
    <t>CACIK_2.2.2_ene</t>
  </si>
  <si>
    <t>FCI-TM_2.2.2_feb</t>
  </si>
  <si>
    <t>MPLV_2.2.2_feb</t>
  </si>
  <si>
    <t>CACIK_2.2.2_feb</t>
  </si>
  <si>
    <t>FCI-TM_2.2.2_mar</t>
  </si>
  <si>
    <t>MPLV_2.2.2_mar</t>
  </si>
  <si>
    <t>CACIK_2.2.2_mar</t>
  </si>
  <si>
    <t>FCI-TM_2.2.2_abr</t>
  </si>
  <si>
    <t>MPLV_2.2.2_abr</t>
  </si>
  <si>
    <t>CACIK_2.2.2_abr</t>
  </si>
  <si>
    <t>FCI-TM_2.2.2_may</t>
  </si>
  <si>
    <t>MPLV_2.2.2_may</t>
  </si>
  <si>
    <t>CACIK_2.2.2_may</t>
  </si>
  <si>
    <t>FCI-TM_2.2.2_jun</t>
  </si>
  <si>
    <t>MPLV_2.2.2_jun</t>
  </si>
  <si>
    <t>CACIK_2.2.2_jun</t>
  </si>
  <si>
    <t>FCI-TM_2.2.3_sep</t>
  </si>
  <si>
    <t>MPLV_2.2.3_sep</t>
  </si>
  <si>
    <t>CACIK_2.2.3_sep</t>
  </si>
  <si>
    <t>FCI-TM_2.2.3_oct</t>
  </si>
  <si>
    <t>MPLV_2.2.3_oct</t>
  </si>
  <si>
    <t>CACIK_2.2.3_oct</t>
  </si>
  <si>
    <t>FCI-TM_2.2.3_nov</t>
  </si>
  <si>
    <t>MPLV_2.2.3_nov</t>
  </si>
  <si>
    <t>CACIK_2.2.3_nov</t>
  </si>
  <si>
    <t>FCI-TM_2.2.3_dic</t>
  </si>
  <si>
    <t>MPLV_2.2.3_dic</t>
  </si>
  <si>
    <t>CACIK_2.2.3_dic</t>
  </si>
  <si>
    <t>FCI-TM_2.2.3_ene</t>
  </si>
  <si>
    <t>MPLV_2.2.3_ene</t>
  </si>
  <si>
    <t>CACIK_2.2.3_ene</t>
  </si>
  <si>
    <t>FCI-TM_2.2.3_feb</t>
  </si>
  <si>
    <t>MPLV_2.2.3_feb</t>
  </si>
  <si>
    <t>CACIK_2.2.3_feb</t>
  </si>
  <si>
    <t>FCI-TM_2.2.3_mar</t>
  </si>
  <si>
    <t>MPLV_2.2.3_mar</t>
  </si>
  <si>
    <t>CACIK_2.2.3_mar</t>
  </si>
  <si>
    <t>FCI-TM_2.2.3_abr</t>
  </si>
  <si>
    <t>MPLV_2.2.3_abr</t>
  </si>
  <si>
    <t>CACIK_2.2.3_abr</t>
  </si>
  <si>
    <t>FCI-TM_2.2.3_may</t>
  </si>
  <si>
    <t>MPLV_2.2.3_may</t>
  </si>
  <si>
    <t>CACIK_2.2.3_may</t>
  </si>
  <si>
    <t>FCI-TM_2.2.3_jun</t>
  </si>
  <si>
    <t>MPLV_2.2.3_jun</t>
  </si>
  <si>
    <t>CACIK_2.2.3_jun</t>
  </si>
  <si>
    <t>FCI-TM_2.2.4_sep</t>
  </si>
  <si>
    <t>MPLV_2.2.4_sep</t>
  </si>
  <si>
    <t>CACIK_2.2.4_sep</t>
  </si>
  <si>
    <t>FCI-TM_2.2.4_oct</t>
  </si>
  <si>
    <t>MPLV_2.2.4_oct</t>
  </si>
  <si>
    <t>CACIK_2.2.4_oct</t>
  </si>
  <si>
    <t>FCI-TM_2.2.4_nov</t>
  </si>
  <si>
    <t>MPLV_2.2.4_nov</t>
  </si>
  <si>
    <t>CACIK_2.2.4_nov</t>
  </si>
  <si>
    <t>FCI-TM_2.2.4_dic</t>
  </si>
  <si>
    <t>MPLV_2.2.4_dic</t>
  </si>
  <si>
    <t>CACIK_2.2.4_dic</t>
  </si>
  <si>
    <t>FCI-TM_2.2.4_ene</t>
  </si>
  <si>
    <t>MPLV_2.2.4_ene</t>
  </si>
  <si>
    <t>CACIK_2.2.4_ene</t>
  </si>
  <si>
    <t>FCI-TM_2.2.4_feb</t>
  </si>
  <si>
    <t>MPLV_2.2.4_feb</t>
  </si>
  <si>
    <t>CACIK_2.2.4_feb</t>
  </si>
  <si>
    <t>FCI-TM_2.2.4_mar</t>
  </si>
  <si>
    <t>MPLV_2.2.4_mar</t>
  </si>
  <si>
    <t>CACIK_2.2.4_mar</t>
  </si>
  <si>
    <t>FCI-TM_2.2.4_abr</t>
  </si>
  <si>
    <t>MPLV_2.2.4_abr</t>
  </si>
  <si>
    <t>CACIK_2.2.4_abr</t>
  </si>
  <si>
    <t>FCI-TM_2.2.4_may</t>
  </si>
  <si>
    <t>MPLV_2.2.4_may</t>
  </si>
  <si>
    <t>CACIK_2.2.4_may</t>
  </si>
  <si>
    <t>FCI-TM_2.2.4_jun</t>
  </si>
  <si>
    <t>MPLV_2.2.4_jun</t>
  </si>
  <si>
    <t>CACIK_2.2.4_jun</t>
  </si>
  <si>
    <t>FCI-TM_2.2.5_sep</t>
  </si>
  <si>
    <t>MPLV_2.2.5_sep</t>
  </si>
  <si>
    <t>CACIK_2.2.5_sep</t>
  </si>
  <si>
    <t>FCI-TM_2.2.5_oct</t>
  </si>
  <si>
    <t>MPLV_2.2.5_oct</t>
  </si>
  <si>
    <t>CACIK_2.2.5_oct</t>
  </si>
  <si>
    <t>FCI-TM_2.2.5_nov</t>
  </si>
  <si>
    <t>MPLV_2.2.5_nov</t>
  </si>
  <si>
    <t>CACIK_2.2.5_nov</t>
  </si>
  <si>
    <t>FCI-TM_2.2.5_dic</t>
  </si>
  <si>
    <t>MPLV_2.2.5_dic</t>
  </si>
  <si>
    <t>CACIK_2.2.5_dic</t>
  </si>
  <si>
    <t>FCI-TM_2.2.5_ene</t>
  </si>
  <si>
    <t>MPLV_2.2.5_ene</t>
  </si>
  <si>
    <t>CACIK_2.2.5_ene</t>
  </si>
  <si>
    <t>FCI-TM_2.2.5_feb</t>
  </si>
  <si>
    <t>MPLV_2.2.5_feb</t>
  </si>
  <si>
    <t>CACIK_2.2.5_feb</t>
  </si>
  <si>
    <t>FCI-TM_2.2.5_mar</t>
  </si>
  <si>
    <t>MPLV_2.2.5_mar</t>
  </si>
  <si>
    <t>CACIK_2.2.5_mar</t>
  </si>
  <si>
    <t>FCI-TM_2.2.5_abr</t>
  </si>
  <si>
    <t>MPLV_2.2.5_abr</t>
  </si>
  <si>
    <t>CACIK_2.2.5_abr</t>
  </si>
  <si>
    <t>FCI-TM_2.2.5_may</t>
  </si>
  <si>
    <t>MPLV_2.2.5_may</t>
  </si>
  <si>
    <t>CACIK_2.2.5_may</t>
  </si>
  <si>
    <t>FCI-TM_2.2.5_jun</t>
  </si>
  <si>
    <t>MPLV_2.2.5_jun</t>
  </si>
  <si>
    <t>CACIK_2.2.5_jun</t>
  </si>
  <si>
    <t>FCI-TM_2.3.1_sep</t>
  </si>
  <si>
    <t>MPLV_2.3.1_sep</t>
  </si>
  <si>
    <t>CACIK_2.3.1_sep</t>
  </si>
  <si>
    <t>FCI-TM_2.3.1_oct</t>
  </si>
  <si>
    <t>MPLV_2.3.1_oct</t>
  </si>
  <si>
    <t>CACIK_2.3.1_oct</t>
  </si>
  <si>
    <t>FCI-TM_2.3.1_nov</t>
  </si>
  <si>
    <t>MPLV_2.3.1_nov</t>
  </si>
  <si>
    <t>CACIK_2.3.1_nov</t>
  </si>
  <si>
    <t>FCI-TM_2.3.1_dic</t>
  </si>
  <si>
    <t>MPLV_2.3.1_dic</t>
  </si>
  <si>
    <t>CACIK_2.3.1_dic</t>
  </si>
  <si>
    <t>FCI-TM_2.3.1_ene</t>
  </si>
  <si>
    <t>MPLV_2.3.1_ene</t>
  </si>
  <si>
    <t>CACIK_2.3.1_ene</t>
  </si>
  <si>
    <t>FCI-TM_2.3.1_feb</t>
  </si>
  <si>
    <t>MPLV_2.3.1_feb</t>
  </si>
  <si>
    <t>CACIK_2.3.1_feb</t>
  </si>
  <si>
    <t>FCI-TM_2.3.1_mar</t>
  </si>
  <si>
    <t>MPLV_2.3.1_mar</t>
  </si>
  <si>
    <t>CACIK_2.3.1_mar</t>
  </si>
  <si>
    <t>FCI-TM_2.3.1_abr</t>
  </si>
  <si>
    <t>MPLV_2.3.1_abr</t>
  </si>
  <si>
    <t>CACIK_2.3.1_abr</t>
  </si>
  <si>
    <t>FCI-TM_2.3.1_may</t>
  </si>
  <si>
    <t>MPLV_2.3.1_may</t>
  </si>
  <si>
    <t>CACIK_2.3.1_may</t>
  </si>
  <si>
    <t>FCI-TM_2.3.1_jun</t>
  </si>
  <si>
    <t>MPLV_2.3.1_jun</t>
  </si>
  <si>
    <t>CACIK_2.3.1_jun</t>
  </si>
  <si>
    <t>FCI-TM_2.3.2_sep</t>
  </si>
  <si>
    <t>MPLV_2.3.2_sep</t>
  </si>
  <si>
    <t>CACIK_2.3.2_sep</t>
  </si>
  <si>
    <t>FCI-TM_2.3.2_oct</t>
  </si>
  <si>
    <t>MPLV_2.3.2_oct</t>
  </si>
  <si>
    <t>CACIK_2.3.2_oct</t>
  </si>
  <si>
    <t>FCI-TM_2.3.2_nov</t>
  </si>
  <si>
    <t>MPLV_2.3.2_nov</t>
  </si>
  <si>
    <t>CACIK_2.3.2_nov</t>
  </si>
  <si>
    <t>FCI-TM_2.3.2_dic</t>
  </si>
  <si>
    <t>MPLV_2.3.2_dic</t>
  </si>
  <si>
    <t>CACIK_2.3.2_dic</t>
  </si>
  <si>
    <t>FCI-TM_2.3.2_ene</t>
  </si>
  <si>
    <t>MPLV_2.3.2_ene</t>
  </si>
  <si>
    <t>CACIK_2.3.2_ene</t>
  </si>
  <si>
    <t>FCI-TM_2.3.2_feb</t>
  </si>
  <si>
    <t>MPLV_2.3.2_feb</t>
  </si>
  <si>
    <t>CACIK_2.3.2_feb</t>
  </si>
  <si>
    <t>FCI-TM_2.3.2_mar</t>
  </si>
  <si>
    <t>MPLV_2.3.2_mar</t>
  </si>
  <si>
    <t>CACIK_2.3.2_mar</t>
  </si>
  <si>
    <t>FCI-TM_2.3.2_abr</t>
  </si>
  <si>
    <t>MPLV_2.3.2_abr</t>
  </si>
  <si>
    <t>CACIK_2.3.2_abr</t>
  </si>
  <si>
    <t>FCI-TM_2.3.2_may</t>
  </si>
  <si>
    <t>MPLV_2.3.2_may</t>
  </si>
  <si>
    <t>CACIK_2.3.2_may</t>
  </si>
  <si>
    <t>FCI-TM_2.3.2_jun</t>
  </si>
  <si>
    <t>MPLV_2.3.2_jun</t>
  </si>
  <si>
    <t>CACIK_2.3.2_jun</t>
  </si>
  <si>
    <t>FCI-TM_2.3.3_sep</t>
  </si>
  <si>
    <t>MPLV_2.3.3_sep</t>
  </si>
  <si>
    <t>CACIK_2.3.3_sep</t>
  </si>
  <si>
    <t>FCI-TM_2.3.3_oct</t>
  </si>
  <si>
    <t>MPLV_2.3.3_oct</t>
  </si>
  <si>
    <t>CACIK_2.3.3_oct</t>
  </si>
  <si>
    <t>FCI-TM_2.3.3_nov</t>
  </si>
  <si>
    <t>MPLV_2.3.3_nov</t>
  </si>
  <si>
    <t>CACIK_2.3.3_nov</t>
  </si>
  <si>
    <t>FCI-TM_2.3.3_dic</t>
  </si>
  <si>
    <t>MPLV_2.3.3_dic</t>
  </si>
  <si>
    <t>CACIK_2.3.3_dic</t>
  </si>
  <si>
    <t>FCI-TM_2.3.3_ene</t>
  </si>
  <si>
    <t>MPLV_2.3.3_ene</t>
  </si>
  <si>
    <t>CACIK_2.3.3_ene</t>
  </si>
  <si>
    <t>FCI-TM_2.3.3_feb</t>
  </si>
  <si>
    <t>MPLV_2.3.3_feb</t>
  </si>
  <si>
    <t>CACIK_2.3.3_feb</t>
  </si>
  <si>
    <t>FCI-TM_2.3.3_mar</t>
  </si>
  <si>
    <t>MPLV_2.3.3_mar</t>
  </si>
  <si>
    <t>CACIK_2.3.3_mar</t>
  </si>
  <si>
    <t>FCI-TM_2.3.3_abr</t>
  </si>
  <si>
    <t>MPLV_2.3.3_abr</t>
  </si>
  <si>
    <t>CACIK_2.3.3_abr</t>
  </si>
  <si>
    <t>FCI-TM_2.3.3_may</t>
  </si>
  <si>
    <t>MPLV_2.3.3_may</t>
  </si>
  <si>
    <t>CACIK_2.3.3_may</t>
  </si>
  <si>
    <t>FCI-TM_2.3.3_jun</t>
  </si>
  <si>
    <t>MPLV_2.3.3_jun</t>
  </si>
  <si>
    <t>CACIK_2.3.3_jun</t>
  </si>
  <si>
    <t>FCI-TM_2.3.4_sep</t>
  </si>
  <si>
    <t>MPLV_2.3.4_sep</t>
  </si>
  <si>
    <t>CACIK_2.3.4_sep</t>
  </si>
  <si>
    <t>FCI-TM_2.3.4_oct</t>
  </si>
  <si>
    <t>MPLV_2.3.4_oct</t>
  </si>
  <si>
    <t>CACIK_2.3.4_oct</t>
  </si>
  <si>
    <t>FCI-TM_2.3.4_nov</t>
  </si>
  <si>
    <t>MPLV_2.3.4_nov</t>
  </si>
  <si>
    <t>CACIK_2.3.4_nov</t>
  </si>
  <si>
    <t>FCI-TM_2.3.4_dic</t>
  </si>
  <si>
    <t>MPLV_2.3.4_dic</t>
  </si>
  <si>
    <t>CACIK_2.3.4_dic</t>
  </si>
  <si>
    <t>FCI-TM_2.3.4_ene</t>
  </si>
  <si>
    <t>MPLV_2.3.4_ene</t>
  </si>
  <si>
    <t>CACIK_2.3.4_ene</t>
  </si>
  <si>
    <t>FCI-TM_2.3.4_feb</t>
  </si>
  <si>
    <t>MPLV_2.3.4_feb</t>
  </si>
  <si>
    <t>CACIK_2.3.4_feb</t>
  </si>
  <si>
    <t>FCI-TM_2.3.4_mar</t>
  </si>
  <si>
    <t>MPLV_2.3.4_mar</t>
  </si>
  <si>
    <t>CACIK_2.3.4_mar</t>
  </si>
  <si>
    <t>FCI-TM_2.3.4_abr</t>
  </si>
  <si>
    <t>MPLV_2.3.4_abr</t>
  </si>
  <si>
    <t>CACIK_2.3.4_abr</t>
  </si>
  <si>
    <t>FCI-TM_2.3.4_may</t>
  </si>
  <si>
    <t>MPLV_2.3.4_may</t>
  </si>
  <si>
    <t>CACIK_2.3.4_may</t>
  </si>
  <si>
    <t>FCI-TM_2.3.4_jun</t>
  </si>
  <si>
    <t>MPLV_2.3.4_jun</t>
  </si>
  <si>
    <t>CACIK_2.3.4_jun</t>
  </si>
  <si>
    <t>FCI-TM_2.3.5_sep</t>
  </si>
  <si>
    <t>MPLV_2.3.5_sep</t>
  </si>
  <si>
    <t>CACIK_2.3.5_sep</t>
  </si>
  <si>
    <t>FCI-TM_2.3.5_oct</t>
  </si>
  <si>
    <t>MPLV_2.3.5_oct</t>
  </si>
  <si>
    <t>CACIK_2.3.5_oct</t>
  </si>
  <si>
    <t>FCI-TM_2.3.5_nov</t>
  </si>
  <si>
    <t>MPLV_2.3.5_nov</t>
  </si>
  <si>
    <t>CACIK_2.3.5_nov</t>
  </si>
  <si>
    <t>FCI-TM_2.3.5_dic</t>
  </si>
  <si>
    <t>MPLV_2.3.5_dic</t>
  </si>
  <si>
    <t>CACIK_2.3.5_dic</t>
  </si>
  <si>
    <t>FCI-TM_2.3.5_ene</t>
  </si>
  <si>
    <t>MPLV_2.3.5_ene</t>
  </si>
  <si>
    <t>CACIK_2.3.5_ene</t>
  </si>
  <si>
    <t>FCI-TM_2.3.5_feb</t>
  </si>
  <si>
    <t>MPLV_2.3.5_feb</t>
  </si>
  <si>
    <t>CACIK_2.3.5_feb</t>
  </si>
  <si>
    <t>FCI-TM_2.3.5_mar</t>
  </si>
  <si>
    <t>MPLV_2.3.5_mar</t>
  </si>
  <si>
    <t>CACIK_2.3.5_mar</t>
  </si>
  <si>
    <t>FCI-TM_2.3.5_abr</t>
  </si>
  <si>
    <t>MPLV_2.3.5_abr</t>
  </si>
  <si>
    <t>CACIK_2.3.5_abr</t>
  </si>
  <si>
    <t>FCI-TM_2.3.5_may</t>
  </si>
  <si>
    <t>MPLV_2.3.5_may</t>
  </si>
  <si>
    <t>CACIK_2.3.5_may</t>
  </si>
  <si>
    <t>FCI-TM_2.3.5_jun</t>
  </si>
  <si>
    <t>MPLV_2.3.5_jun</t>
  </si>
  <si>
    <t>CACIK_2.3.5_jun</t>
  </si>
  <si>
    <t>FCI-TM_2.3.6_sep</t>
  </si>
  <si>
    <t>MPLV_2.3.6_sep</t>
  </si>
  <si>
    <t>CACIK_2.3.6_sep</t>
  </si>
  <si>
    <t>FCI-TM_2.3.6_oct</t>
  </si>
  <si>
    <t>MPLV_2.3.6_oct</t>
  </si>
  <si>
    <t>CACIK_2.3.6_oct</t>
  </si>
  <si>
    <t>FCI-TM_2.3.6_nov</t>
  </si>
  <si>
    <t>MPLV_2.3.6_nov</t>
  </si>
  <si>
    <t>CACIK_2.3.6_nov</t>
  </si>
  <si>
    <t>FCI-TM_2.3.6_dic</t>
  </si>
  <si>
    <t>MPLV_2.3.6_dic</t>
  </si>
  <si>
    <t>CACIK_2.3.6_dic</t>
  </si>
  <si>
    <t>FCI-TM_2.3.6_ene</t>
  </si>
  <si>
    <t>MPLV_2.3.6_ene</t>
  </si>
  <si>
    <t>CACIK_2.3.6_ene</t>
  </si>
  <si>
    <t>FCI-TM_2.3.6_feb</t>
  </si>
  <si>
    <t>MPLV_2.3.6_feb</t>
  </si>
  <si>
    <t>CACIK_2.3.6_feb</t>
  </si>
  <si>
    <t>FCI-TM_2.3.6_mar</t>
  </si>
  <si>
    <t>MPLV_2.3.6_mar</t>
  </si>
  <si>
    <t>CACIK_2.3.6_mar</t>
  </si>
  <si>
    <t>FCI-TM_2.3.6_abr</t>
  </si>
  <si>
    <t>MPLV_2.3.6_abr</t>
  </si>
  <si>
    <t>CACIK_2.3.6_abr</t>
  </si>
  <si>
    <t>FCI-TM_2.3.6_may</t>
  </si>
  <si>
    <t>MPLV_2.3.6_may</t>
  </si>
  <si>
    <t>CACIK_2.3.6_may</t>
  </si>
  <si>
    <t>FCI-TM_2.3.6_jun</t>
  </si>
  <si>
    <t>MPLV_2.3.6_jun</t>
  </si>
  <si>
    <t>CACIK_2.3.6_jun</t>
  </si>
  <si>
    <t>FCI-TM_2.3.7_sep</t>
  </si>
  <si>
    <t>MPLV_2.3.7_sep</t>
  </si>
  <si>
    <t>CACIK_2.3.7_sep</t>
  </si>
  <si>
    <t>FCI-TM_2.3.7_oct</t>
  </si>
  <si>
    <t>MPLV_2.3.7_oct</t>
  </si>
  <si>
    <t>CACIK_2.3.7_oct</t>
  </si>
  <si>
    <t>FCI-TM_2.3.7_nov</t>
  </si>
  <si>
    <t>MPLV_2.3.7_nov</t>
  </si>
  <si>
    <t>CACIK_2.3.7_nov</t>
  </si>
  <si>
    <t>FCI-TM_2.3.7_dic</t>
  </si>
  <si>
    <t>MPLV_2.3.7_dic</t>
  </si>
  <si>
    <t>CACIK_2.3.7_dic</t>
  </si>
  <si>
    <t>FCI-TM_2.3.7_ene</t>
  </si>
  <si>
    <t>MPLV_2.3.7_ene</t>
  </si>
  <si>
    <t>CACIK_2.3.7_ene</t>
  </si>
  <si>
    <t>FCI-TM_2.3.7_feb</t>
  </si>
  <si>
    <t>MPLV_2.3.7_feb</t>
  </si>
  <si>
    <t>CACIK_2.3.7_feb</t>
  </si>
  <si>
    <t>FCI-TM_2.3.7_mar</t>
  </si>
  <si>
    <t>MPLV_2.3.7_mar</t>
  </si>
  <si>
    <t>CACIK_2.3.7_mar</t>
  </si>
  <si>
    <t>FCI-TM_2.3.7_abr</t>
  </si>
  <si>
    <t>MPLV_2.3.7_abr</t>
  </si>
  <si>
    <t>CACIK_2.3.7_abr</t>
  </si>
  <si>
    <t>FCI-TM_2.3.7_may</t>
  </si>
  <si>
    <t>MPLV_2.3.7_may</t>
  </si>
  <si>
    <t>CACIK_2.3.7_may</t>
  </si>
  <si>
    <t>FCI-TM_2.3.7_jun</t>
  </si>
  <si>
    <t>MPLV_2.3.7_jun</t>
  </si>
  <si>
    <t>CACIK_2.3.7_jun</t>
  </si>
  <si>
    <t>FCI-TM_2.5.1_sep</t>
  </si>
  <si>
    <t>MPLV_2.5.1_sep</t>
  </si>
  <si>
    <t>CACIK_2.5.1_sep</t>
  </si>
  <si>
    <t>FCI-TM_2.5.1_oct</t>
  </si>
  <si>
    <t>MPLV_2.5.1_oct</t>
  </si>
  <si>
    <t>CACIK_2.5.1_oct</t>
  </si>
  <si>
    <t>FCI-TM_2.5.1_nov</t>
  </si>
  <si>
    <t>MPLV_2.5.1_nov</t>
  </si>
  <si>
    <t>CACIK_2.5.1_nov</t>
  </si>
  <si>
    <t>FCI-TM_2.5.1_dic</t>
  </si>
  <si>
    <t>MPLV_2.5.1_dic</t>
  </si>
  <si>
    <t>CACIK_2.5.1_dic</t>
  </si>
  <si>
    <t>FCI-TM_2.5.1_ene</t>
  </si>
  <si>
    <t>MPLV_2.5.1_ene</t>
  </si>
  <si>
    <t>CACIK_2.5.1_ene</t>
  </si>
  <si>
    <t>FCI-TM_2.5.1_feb</t>
  </si>
  <si>
    <t>MPLV_2.5.1_feb</t>
  </si>
  <si>
    <t>CACIK_2.5.1_feb</t>
  </si>
  <si>
    <t>FCI-TM_2.5.1_mar</t>
  </si>
  <si>
    <t>MPLV_2.5.1_mar</t>
  </si>
  <si>
    <t>CACIK_2.5.1_mar</t>
  </si>
  <si>
    <t>FCI-TM_2.5.1_abr</t>
  </si>
  <si>
    <t>MPLV_2.5.1_abr</t>
  </si>
  <si>
    <t>CACIK_2.5.1_abr</t>
  </si>
  <si>
    <t>FCI-TM_2.5.1_may</t>
  </si>
  <si>
    <t>MPLV_2.5.1_may</t>
  </si>
  <si>
    <t>CACIK_2.5.1_may</t>
  </si>
  <si>
    <t>FCI-TM_2.5.1_jun</t>
  </si>
  <si>
    <t>MPLV_2.5.1_jun</t>
  </si>
  <si>
    <t>CACIK_2.5.1_jun</t>
  </si>
  <si>
    <t>FCI-TM_2.5.2_sep</t>
  </si>
  <si>
    <t>MPLV_2.5.2_sep</t>
  </si>
  <si>
    <t>CACIK_2.5.2_sep</t>
  </si>
  <si>
    <t>FCI-TM_2.5.2_oct</t>
  </si>
  <si>
    <t>MPLV_2.5.2_oct</t>
  </si>
  <si>
    <t>CACIK_2.5.2_oct</t>
  </si>
  <si>
    <t>FCI-TM_2.5.2_nov</t>
  </si>
  <si>
    <t>MPLV_2.5.2_nov</t>
  </si>
  <si>
    <t>CACIK_2.5.2_nov</t>
  </si>
  <si>
    <t>FCI-TM_2.5.2_dic</t>
  </si>
  <si>
    <t>MPLV_2.5.2_dic</t>
  </si>
  <si>
    <t>CACIK_2.5.2_dic</t>
  </si>
  <si>
    <t>FCI-TM_2.5.2_ene</t>
  </si>
  <si>
    <t>MPLV_2.5.2_ene</t>
  </si>
  <si>
    <t>CACIK_2.5.2_ene</t>
  </si>
  <si>
    <t>FCI-TM_2.5.2_feb</t>
  </si>
  <si>
    <t>MPLV_2.5.2_feb</t>
  </si>
  <si>
    <t>CACIK_2.5.2_feb</t>
  </si>
  <si>
    <t>FCI-TM_2.5.2_mar</t>
  </si>
  <si>
    <t>MPLV_2.5.2_mar</t>
  </si>
  <si>
    <t>CACIK_2.5.2_mar</t>
  </si>
  <si>
    <t>FCI-TM_2.5.2_abr</t>
  </si>
  <si>
    <t>MPLV_2.5.2_abr</t>
  </si>
  <si>
    <t>CACIK_2.5.2_abr</t>
  </si>
  <si>
    <t>FCI-TM_2.5.2_may</t>
  </si>
  <si>
    <t>MPLV_2.5.2_may</t>
  </si>
  <si>
    <t>CACIK_2.5.2_may</t>
  </si>
  <si>
    <t>FCI-TM_2.5.2_jun</t>
  </si>
  <si>
    <t>MPLV_2.5.2_jun</t>
  </si>
  <si>
    <t>CACIK_2.5.2_jun</t>
  </si>
  <si>
    <t>FCI-TM_2.5.3_sep</t>
  </si>
  <si>
    <t>MPLV_2.5.3_sep</t>
  </si>
  <si>
    <t>CACIK_2.5.3_sep</t>
  </si>
  <si>
    <t>FCI-TM_2.5.3_oct</t>
  </si>
  <si>
    <t>MPLV_2.5.3_oct</t>
  </si>
  <si>
    <t>CACIK_2.5.3_oct</t>
  </si>
  <si>
    <t>FCI-TM_2.5.3_nov</t>
  </si>
  <si>
    <t>MPLV_2.5.3_nov</t>
  </si>
  <si>
    <t>CACIK_2.5.3_nov</t>
  </si>
  <si>
    <t>FCI-TM_2.5.3_dic</t>
  </si>
  <si>
    <t>MPLV_2.5.3_dic</t>
  </si>
  <si>
    <t>CACIK_2.5.3_dic</t>
  </si>
  <si>
    <t>FCI-TM_2.5.3_ene</t>
  </si>
  <si>
    <t>MPLV_2.5.3_ene</t>
  </si>
  <si>
    <t>CACIK_2.5.3_ene</t>
  </si>
  <si>
    <t>FCI-TM_2.5.3_feb</t>
  </si>
  <si>
    <t>MPLV_2.5.3_feb</t>
  </si>
  <si>
    <t>CACIK_2.5.3_feb</t>
  </si>
  <si>
    <t>FCI-TM_2.5.3_mar</t>
  </si>
  <si>
    <t>MPLV_2.5.3_mar</t>
  </si>
  <si>
    <t>CACIK_2.5.3_mar</t>
  </si>
  <si>
    <t>FCI-TM_2.5.3_abr</t>
  </si>
  <si>
    <t>MPLV_2.5.3_abr</t>
  </si>
  <si>
    <t>CACIK_2.5.3_abr</t>
  </si>
  <si>
    <t>FCI-TM_2.5.3_may</t>
  </si>
  <si>
    <t>MPLV_2.5.3_may</t>
  </si>
  <si>
    <t>CACIK_2.5.3_may</t>
  </si>
  <si>
    <t>FCI-TM_2.5.3_jun</t>
  </si>
  <si>
    <t>MPLV_2.5.3_jun</t>
  </si>
  <si>
    <t>CACIK_2.5.3_jun</t>
  </si>
  <si>
    <t>Estados</t>
  </si>
  <si>
    <t>CodigoEstados</t>
  </si>
  <si>
    <t>CodigoMunicipio</t>
  </si>
  <si>
    <t>CodigoParroquia</t>
  </si>
  <si>
    <t>VE01</t>
  </si>
  <si>
    <t>VE0101</t>
  </si>
  <si>
    <t>VE010101</t>
  </si>
  <si>
    <t>VE13</t>
  </si>
  <si>
    <t>Andrés_Eloy_Blanco</t>
  </si>
  <si>
    <t>VE1301</t>
  </si>
  <si>
    <t>Antímano</t>
  </si>
  <si>
    <t>VE010102</t>
  </si>
  <si>
    <t>VE15</t>
  </si>
  <si>
    <t>VE1302</t>
  </si>
  <si>
    <t>Candelaria</t>
  </si>
  <si>
    <t>VE010103</t>
  </si>
  <si>
    <t>VE1303</t>
  </si>
  <si>
    <t>Caricuao</t>
  </si>
  <si>
    <t>VE010104</t>
  </si>
  <si>
    <t>Jiménez</t>
  </si>
  <si>
    <t>VE1304</t>
  </si>
  <si>
    <t>Catedral</t>
  </si>
  <si>
    <t>VE010105</t>
  </si>
  <si>
    <t>Moran</t>
  </si>
  <si>
    <t>VE1305</t>
  </si>
  <si>
    <t>VE010106</t>
  </si>
  <si>
    <t>Palavecino</t>
  </si>
  <si>
    <t>VE1306</t>
  </si>
  <si>
    <t>El Junquito</t>
  </si>
  <si>
    <t>VE010107</t>
  </si>
  <si>
    <t>Simón_Planas</t>
  </si>
  <si>
    <t>VE1307</t>
  </si>
  <si>
    <t>El Paraíso</t>
  </si>
  <si>
    <t>VE010108</t>
  </si>
  <si>
    <t>VE1308</t>
  </si>
  <si>
    <t>El Recreo</t>
  </si>
  <si>
    <t>VE010109</t>
  </si>
  <si>
    <t>VE1309</t>
  </si>
  <si>
    <t>VE010110</t>
  </si>
  <si>
    <t>Acevedo</t>
  </si>
  <si>
    <t>VE1501</t>
  </si>
  <si>
    <t>La Pastora</t>
  </si>
  <si>
    <t>VE010111</t>
  </si>
  <si>
    <t>Andrés_Bello</t>
  </si>
  <si>
    <t>VE1502</t>
  </si>
  <si>
    <t>La Vega</t>
  </si>
  <si>
    <t>VE010112</t>
  </si>
  <si>
    <t>Baruta</t>
  </si>
  <si>
    <t>VE1503</t>
  </si>
  <si>
    <t>Macarao</t>
  </si>
  <si>
    <t>VE010113</t>
  </si>
  <si>
    <t>Brión</t>
  </si>
  <si>
    <t>VE1504</t>
  </si>
  <si>
    <t>San Agustín</t>
  </si>
  <si>
    <t>VE010114</t>
  </si>
  <si>
    <t>Buroz</t>
  </si>
  <si>
    <t>VE1505</t>
  </si>
  <si>
    <t>San Bernandino</t>
  </si>
  <si>
    <t>VE010115</t>
  </si>
  <si>
    <t>Carrizal</t>
  </si>
  <si>
    <t>VE1506</t>
  </si>
  <si>
    <t>San José</t>
  </si>
  <si>
    <t>VE010116</t>
  </si>
  <si>
    <t>Chacao</t>
  </si>
  <si>
    <t>VE1507</t>
  </si>
  <si>
    <t>San Juan</t>
  </si>
  <si>
    <t>VE010117</t>
  </si>
  <si>
    <t>VE1508</t>
  </si>
  <si>
    <t>San Pedro</t>
  </si>
  <si>
    <t>VE010118</t>
  </si>
  <si>
    <t>El_Hatillo</t>
  </si>
  <si>
    <t>VE1509</t>
  </si>
  <si>
    <t>Santa Rosalía</t>
  </si>
  <si>
    <t>VE010119</t>
  </si>
  <si>
    <t>Guaicaipuro</t>
  </si>
  <si>
    <t>VE1510</t>
  </si>
  <si>
    <t>Santa Teresa</t>
  </si>
  <si>
    <t>VE010120</t>
  </si>
  <si>
    <t>VE1511</t>
  </si>
  <si>
    <t>VE010121</t>
  </si>
  <si>
    <t>VE1512</t>
  </si>
  <si>
    <t>23 de Enero</t>
  </si>
  <si>
    <t>VE010122</t>
  </si>
  <si>
    <t>Los_Salias</t>
  </si>
  <si>
    <t>VE1513</t>
  </si>
  <si>
    <t>Pio Tamayo</t>
  </si>
  <si>
    <t>VE130101</t>
  </si>
  <si>
    <t>Páez</t>
  </si>
  <si>
    <t>VE1514</t>
  </si>
  <si>
    <t>Quebrada Honda de Guache</t>
  </si>
  <si>
    <t>VE130102</t>
  </si>
  <si>
    <t>Paz_Castillo</t>
  </si>
  <si>
    <t>VE1515</t>
  </si>
  <si>
    <t>Yacambu</t>
  </si>
  <si>
    <t>VE130103</t>
  </si>
  <si>
    <t>Pedro_Gual</t>
  </si>
  <si>
    <t>VE1516</t>
  </si>
  <si>
    <t>VE130201</t>
  </si>
  <si>
    <t>Plaza</t>
  </si>
  <si>
    <t>VE1517</t>
  </si>
  <si>
    <t>José María Blanco</t>
  </si>
  <si>
    <t>VE130202</t>
  </si>
  <si>
    <t>Simón_Bolívar</t>
  </si>
  <si>
    <t>VE1518</t>
  </si>
  <si>
    <t>VE130301</t>
  </si>
  <si>
    <t>VE1519</t>
  </si>
  <si>
    <t>Concepción</t>
  </si>
  <si>
    <t>VE130302</t>
  </si>
  <si>
    <t>VE1520</t>
  </si>
  <si>
    <t>El Cují</t>
  </si>
  <si>
    <t>VE130303</t>
  </si>
  <si>
    <t>Zamora</t>
  </si>
  <si>
    <t>VE1521</t>
  </si>
  <si>
    <t>VE130304</t>
  </si>
  <si>
    <t>Santa Rosa</t>
  </si>
  <si>
    <t>VE130305</t>
  </si>
  <si>
    <t>VE130306</t>
  </si>
  <si>
    <t>Unión</t>
  </si>
  <si>
    <t>VE130307</t>
  </si>
  <si>
    <t>Aguedo Felipe Alvarado</t>
  </si>
  <si>
    <t>VE130308</t>
  </si>
  <si>
    <t>Buena Vista</t>
  </si>
  <si>
    <t>VE130309</t>
  </si>
  <si>
    <t>Juárez</t>
  </si>
  <si>
    <t>VE130310</t>
  </si>
  <si>
    <t>Juan Bautista Rodríguez</t>
  </si>
  <si>
    <t>VE130401</t>
  </si>
  <si>
    <t>Cuara</t>
  </si>
  <si>
    <t>VE130402</t>
  </si>
  <si>
    <t>Diego de Lozada</t>
  </si>
  <si>
    <t>VE130403</t>
  </si>
  <si>
    <t>Paraíso de San José</t>
  </si>
  <si>
    <t>VE130404</t>
  </si>
  <si>
    <t>San Miguel</t>
  </si>
  <si>
    <t>VE130405</t>
  </si>
  <si>
    <t>Tintorero</t>
  </si>
  <si>
    <t>VE130406</t>
  </si>
  <si>
    <t>Cabo José Dorante</t>
  </si>
  <si>
    <t>VE130407</t>
  </si>
  <si>
    <t>Coronel Mariano Peraza</t>
  </si>
  <si>
    <t>VE130408</t>
  </si>
  <si>
    <t>VE130501</t>
  </si>
  <si>
    <t>Anzoátegui</t>
  </si>
  <si>
    <t>VE130502</t>
  </si>
  <si>
    <t>Guárico</t>
  </si>
  <si>
    <t>VE130503</t>
  </si>
  <si>
    <t>Hilario Luna Y Luna</t>
  </si>
  <si>
    <t>VE130504</t>
  </si>
  <si>
    <t>Humocaro Alto</t>
  </si>
  <si>
    <t>VE130505</t>
  </si>
  <si>
    <t>Humocaro Bajo</t>
  </si>
  <si>
    <t>VE130506</t>
  </si>
  <si>
    <t>La Candelaria</t>
  </si>
  <si>
    <t>VE130507</t>
  </si>
  <si>
    <t>Morán</t>
  </si>
  <si>
    <t>VE130508</t>
  </si>
  <si>
    <t>Cabudare</t>
  </si>
  <si>
    <t>VE130601</t>
  </si>
  <si>
    <t>José Gregorio Bastidas</t>
  </si>
  <si>
    <t>VE130602</t>
  </si>
  <si>
    <t>Agua Viva</t>
  </si>
  <si>
    <t>VE130603</t>
  </si>
  <si>
    <t>Sarare</t>
  </si>
  <si>
    <t>VE130701</t>
  </si>
  <si>
    <t>Buria</t>
  </si>
  <si>
    <t>VE130702</t>
  </si>
  <si>
    <t>Gustavo Vegas León</t>
  </si>
  <si>
    <t>VE130703</t>
  </si>
  <si>
    <t>Trinidad Samuel</t>
  </si>
  <si>
    <t>VE130801</t>
  </si>
  <si>
    <t>Antonio Díaz</t>
  </si>
  <si>
    <t>VE130802</t>
  </si>
  <si>
    <t>VE130803</t>
  </si>
  <si>
    <t>Castañeda</t>
  </si>
  <si>
    <t>VE130804</t>
  </si>
  <si>
    <t>Cecilio Zubillaga</t>
  </si>
  <si>
    <t>VE130805</t>
  </si>
  <si>
    <t>Chiquinquira</t>
  </si>
  <si>
    <t>VE130806</t>
  </si>
  <si>
    <t>El Blanco</t>
  </si>
  <si>
    <t>VE130807</t>
  </si>
  <si>
    <t>Espinoza de Los Monteros</t>
  </si>
  <si>
    <t>VE130808</t>
  </si>
  <si>
    <t>VE130809</t>
  </si>
  <si>
    <t>Las Mercedes</t>
  </si>
  <si>
    <t>VE130810</t>
  </si>
  <si>
    <t>Manuel Morillo</t>
  </si>
  <si>
    <t>VE130811</t>
  </si>
  <si>
    <t>Montaña Verde</t>
  </si>
  <si>
    <t>VE130812</t>
  </si>
  <si>
    <t>Montes de Oca</t>
  </si>
  <si>
    <t>VE130813</t>
  </si>
  <si>
    <t>VE130814</t>
  </si>
  <si>
    <t>Heriberto Arroyo</t>
  </si>
  <si>
    <t>VE130815</t>
  </si>
  <si>
    <t>Reyes Vargas</t>
  </si>
  <si>
    <t>VE130816</t>
  </si>
  <si>
    <t>VE130817</t>
  </si>
  <si>
    <t>Siquisique</t>
  </si>
  <si>
    <t>VE130901</t>
  </si>
  <si>
    <t>Moroturo</t>
  </si>
  <si>
    <t>VE130902</t>
  </si>
  <si>
    <t>VE130903</t>
  </si>
  <si>
    <t>Xaguas</t>
  </si>
  <si>
    <t>VE130904</t>
  </si>
  <si>
    <t>Caucagua</t>
  </si>
  <si>
    <t>VE150101</t>
  </si>
  <si>
    <t>Araguita</t>
  </si>
  <si>
    <t>VE150102</t>
  </si>
  <si>
    <t>Arévalo González</t>
  </si>
  <si>
    <t>VE150103</t>
  </si>
  <si>
    <t>Capaya</t>
  </si>
  <si>
    <t>VE150104</t>
  </si>
  <si>
    <t>El Café</t>
  </si>
  <si>
    <t>VE150105</t>
  </si>
  <si>
    <t>Marizapa</t>
  </si>
  <si>
    <t>VE150106</t>
  </si>
  <si>
    <t>Panaquire</t>
  </si>
  <si>
    <t>VE150107</t>
  </si>
  <si>
    <t>Ribas</t>
  </si>
  <si>
    <t>VE150108</t>
  </si>
  <si>
    <t>San José de Barlovento</t>
  </si>
  <si>
    <t>VE150201</t>
  </si>
  <si>
    <t>Cumbo</t>
  </si>
  <si>
    <t>VE150202</t>
  </si>
  <si>
    <t>VE150301</t>
  </si>
  <si>
    <t>El Cafetal</t>
  </si>
  <si>
    <t>VE150302</t>
  </si>
  <si>
    <t>Las Minas de Baruta</t>
  </si>
  <si>
    <t>VE150303</t>
  </si>
  <si>
    <t>Higuerote</t>
  </si>
  <si>
    <t>VE150401</t>
  </si>
  <si>
    <t>Curiepe</t>
  </si>
  <si>
    <t>VE150402</t>
  </si>
  <si>
    <t>Tacarigua</t>
  </si>
  <si>
    <t>VE150403</t>
  </si>
  <si>
    <t>Mamporal</t>
  </si>
  <si>
    <t>VE150501</t>
  </si>
  <si>
    <t>VE150601</t>
  </si>
  <si>
    <t>VE150701</t>
  </si>
  <si>
    <t>VE150801</t>
  </si>
  <si>
    <t>Las Brisas</t>
  </si>
  <si>
    <t>VE150802</t>
  </si>
  <si>
    <t>El Hatillo</t>
  </si>
  <si>
    <t>VE150901</t>
  </si>
  <si>
    <t>Los Teques</t>
  </si>
  <si>
    <t>VE151001</t>
  </si>
  <si>
    <t>Altagracia de La Montaña</t>
  </si>
  <si>
    <t>VE151002</t>
  </si>
  <si>
    <t>Cecilio Acosta</t>
  </si>
  <si>
    <t>VE151003</t>
  </si>
  <si>
    <t>El Jarillo</t>
  </si>
  <si>
    <t>VE151004</t>
  </si>
  <si>
    <t>Paracotos</t>
  </si>
  <si>
    <t>VE151005</t>
  </si>
  <si>
    <t>VE151006</t>
  </si>
  <si>
    <t>Tacata</t>
  </si>
  <si>
    <t>VE151007</t>
  </si>
  <si>
    <t>VE151101</t>
  </si>
  <si>
    <t>El Cartanal</t>
  </si>
  <si>
    <t>VE151102</t>
  </si>
  <si>
    <t>VE151201</t>
  </si>
  <si>
    <t>La Democracia</t>
  </si>
  <si>
    <t>VE151202</t>
  </si>
  <si>
    <t>Santa Barbará</t>
  </si>
  <si>
    <t>VE151203</t>
  </si>
  <si>
    <t>San Antonio de Los Altos</t>
  </si>
  <si>
    <t>VE151301</t>
  </si>
  <si>
    <t>Rio Chico</t>
  </si>
  <si>
    <t>VE151401</t>
  </si>
  <si>
    <t>El Guapo</t>
  </si>
  <si>
    <t>VE151402</t>
  </si>
  <si>
    <t>Tacarigua de La Laguna</t>
  </si>
  <si>
    <t>VE151403</t>
  </si>
  <si>
    <t>Páparo</t>
  </si>
  <si>
    <t>VE151404</t>
  </si>
  <si>
    <t>San Fernando del Guapo</t>
  </si>
  <si>
    <t>VE151405</t>
  </si>
  <si>
    <t>Santa Lucia</t>
  </si>
  <si>
    <t>VE151501</t>
  </si>
  <si>
    <t>Cupira</t>
  </si>
  <si>
    <t>VE151601</t>
  </si>
  <si>
    <t>Machurucuto</t>
  </si>
  <si>
    <t>VE151602</t>
  </si>
  <si>
    <t>Guarenas</t>
  </si>
  <si>
    <t>VE151701</t>
  </si>
  <si>
    <t>San Francisco de Yare</t>
  </si>
  <si>
    <t>VE151801</t>
  </si>
  <si>
    <t>San Antonio de Yare</t>
  </si>
  <si>
    <t>VE151802</t>
  </si>
  <si>
    <t>VE151901</t>
  </si>
  <si>
    <t>VE151902</t>
  </si>
  <si>
    <t>Filas de Mariches</t>
  </si>
  <si>
    <t>VE151903</t>
  </si>
  <si>
    <t>La Dolorita</t>
  </si>
  <si>
    <t>VE151904</t>
  </si>
  <si>
    <t>Leoncio Martínez</t>
  </si>
  <si>
    <t>VE151905</t>
  </si>
  <si>
    <t>VE152001</t>
  </si>
  <si>
    <t>Nueva Cua</t>
  </si>
  <si>
    <t>VE152002</t>
  </si>
  <si>
    <t>Guatire</t>
  </si>
  <si>
    <t>VE152101</t>
  </si>
  <si>
    <t>VE152102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</si>
</sst>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Arial"/>
    </font>
    <font>
      <sz val="10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mbria"/>
    </font>
    <font>
      <sz val="10"/>
      <color rgb="FF000000"/>
      <name val="Cambria"/>
    </font>
    <font>
      <u/>
      <sz val="11"/>
      <color theme="10"/>
      <name val="Arial"/>
    </font>
    <font>
      <b/>
      <sz val="10"/>
      <color theme="1"/>
      <name val="Cambria"/>
    </font>
    <font>
      <b/>
      <sz val="10"/>
      <color theme="0"/>
      <name val="Cambria"/>
    </font>
    <font>
      <sz val="11"/>
      <color rgb="FF000000"/>
      <name val="Arial"/>
    </font>
    <font>
      <sz val="11"/>
      <color theme="1"/>
      <name val="Bree Serif"/>
    </font>
    <font>
      <sz val="11"/>
      <color rgb="FF000000"/>
      <name val="Bree Serif"/>
    </font>
    <font>
      <sz val="11"/>
      <color theme="1"/>
      <name val="Arial"/>
    </font>
    <font>
      <sz val="11"/>
      <color theme="1"/>
      <name val="Cambria"/>
      <family val="1"/>
    </font>
    <font>
      <sz val="11"/>
      <color theme="1"/>
      <name val="Arial"/>
      <family val="2"/>
    </font>
    <font>
      <b/>
      <sz val="10"/>
      <color theme="1"/>
      <name val="Cambria"/>
      <family val="1"/>
    </font>
    <font>
      <b/>
      <sz val="10"/>
      <color theme="0"/>
      <name val="Cambria"/>
      <family val="1"/>
    </font>
    <font>
      <sz val="10"/>
      <color theme="1"/>
      <name val="Cambria"/>
      <family val="1"/>
    </font>
    <font>
      <u/>
      <sz val="11"/>
      <color theme="10"/>
      <name val="Cambria"/>
      <family val="1"/>
    </font>
    <font>
      <sz val="11"/>
      <color rgb="FF000000"/>
      <name val="Cambria"/>
      <family val="1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rgb="FF800000"/>
      <name val="Arial"/>
      <family val="2"/>
    </font>
    <font>
      <u/>
      <sz val="11"/>
      <color rgb="FF00008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5B9C0"/>
        <bgColor rgb="FF75B9C0"/>
      </patternFill>
    </fill>
    <fill>
      <patternFill patternType="solid">
        <fgColor rgb="FFF0E660"/>
        <bgColor rgb="FFF0E660"/>
      </patternFill>
    </fill>
    <fill>
      <patternFill patternType="solid">
        <fgColor rgb="FFCB4959"/>
        <bgColor rgb="FFCB4959"/>
      </patternFill>
    </fill>
    <fill>
      <patternFill patternType="solid">
        <fgColor rgb="FF4C2A78"/>
        <bgColor rgb="FF4C2A78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0" fontId="1" fillId="0" borderId="8"/>
    <xf numFmtId="0" fontId="16" fillId="0" borderId="8"/>
  </cellStyleXfs>
  <cellXfs count="166">
    <xf numFmtId="0" fontId="0" fillId="0" borderId="0" xfId="0" applyFont="1" applyAlignment="1"/>
    <xf numFmtId="0" fontId="3" fillId="0" borderId="1" xfId="0" applyFont="1" applyBorder="1" applyAlignment="1">
      <alignment horizontal="left" readingOrder="1"/>
    </xf>
    <xf numFmtId="0" fontId="4" fillId="0" borderId="1" xfId="0" applyFont="1" applyBorder="1" applyAlignment="1">
      <alignment horizontal="left" readingOrder="1"/>
    </xf>
    <xf numFmtId="0" fontId="4" fillId="0" borderId="1" xfId="0" applyFont="1" applyBorder="1"/>
    <xf numFmtId="0" fontId="3" fillId="0" borderId="2" xfId="0" applyFont="1" applyBorder="1" applyAlignment="1">
      <alignment horizontal="left" readingOrder="1"/>
    </xf>
    <xf numFmtId="0" fontId="4" fillId="0" borderId="2" xfId="0" applyFont="1" applyBorder="1" applyAlignment="1">
      <alignment horizontal="left" readingOrder="1"/>
    </xf>
    <xf numFmtId="0" fontId="4" fillId="0" borderId="2" xfId="0" applyFont="1" applyBorder="1"/>
    <xf numFmtId="0" fontId="3" fillId="0" borderId="3" xfId="0" applyFont="1" applyBorder="1" applyAlignment="1">
      <alignment horizontal="left" readingOrder="1"/>
    </xf>
    <xf numFmtId="0" fontId="4" fillId="0" borderId="3" xfId="0" applyFont="1" applyBorder="1" applyAlignment="1">
      <alignment horizontal="left" readingOrder="1"/>
    </xf>
    <xf numFmtId="0" fontId="4" fillId="0" borderId="3" xfId="0" applyFont="1" applyBorder="1"/>
    <xf numFmtId="0" fontId="4" fillId="0" borderId="5" xfId="0" applyFont="1" applyBorder="1" applyAlignment="1">
      <alignment horizontal="left" readingOrder="1"/>
    </xf>
    <xf numFmtId="0" fontId="4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2" xfId="0" applyFont="1" applyBorder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3" borderId="8" xfId="0" applyFont="1" applyFill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horizontal="left" vertical="center" wrapText="1"/>
    </xf>
    <xf numFmtId="0" fontId="12" fillId="6" borderId="8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9" fontId="0" fillId="0" borderId="0" xfId="1" applyFont="1" applyAlignment="1"/>
    <xf numFmtId="9" fontId="4" fillId="0" borderId="1" xfId="1" applyFont="1" applyBorder="1" applyAlignment="1">
      <alignment horizontal="left" readingOrder="1"/>
    </xf>
    <xf numFmtId="9" fontId="4" fillId="0" borderId="2" xfId="1" applyFont="1" applyBorder="1" applyAlignment="1">
      <alignment horizontal="left" readingOrder="1"/>
    </xf>
    <xf numFmtId="9" fontId="4" fillId="0" borderId="3" xfId="1" applyFont="1" applyBorder="1" applyAlignment="1">
      <alignment horizontal="left" readingOrder="1"/>
    </xf>
    <xf numFmtId="9" fontId="4" fillId="0" borderId="5" xfId="1" applyFont="1" applyBorder="1" applyAlignment="1">
      <alignment horizontal="left" readingOrder="1"/>
    </xf>
    <xf numFmtId="9" fontId="6" fillId="0" borderId="6" xfId="1" applyFont="1" applyBorder="1"/>
    <xf numFmtId="9" fontId="6" fillId="0" borderId="5" xfId="1" applyFont="1" applyBorder="1"/>
    <xf numFmtId="9" fontId="6" fillId="0" borderId="2" xfId="1" applyFont="1" applyBorder="1"/>
    <xf numFmtId="0" fontId="2" fillId="2" borderId="1" xfId="0" applyFont="1" applyFill="1" applyBorder="1" applyAlignment="1">
      <alignment horizontal="center" wrapText="1"/>
    </xf>
    <xf numFmtId="9" fontId="2" fillId="2" borderId="1" xfId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/>
    <xf numFmtId="0" fontId="1" fillId="0" borderId="8" xfId="2" applyAlignment="1" applyProtection="1">
      <alignment wrapText="1"/>
    </xf>
    <xf numFmtId="0" fontId="1" fillId="0" borderId="8" xfId="2" applyBorder="1" applyAlignment="1" applyProtection="1">
      <alignment wrapText="1"/>
      <protection locked="0"/>
    </xf>
    <xf numFmtId="0" fontId="1" fillId="0" borderId="8" xfId="2" applyFont="1" applyBorder="1" applyAlignment="1" applyProtection="1">
      <alignment wrapText="1"/>
      <protection locked="0"/>
    </xf>
    <xf numFmtId="0" fontId="1" fillId="0" borderId="8" xfId="2" applyFont="1" applyAlignment="1" applyProtection="1">
      <alignment wrapText="1"/>
      <protection locked="0"/>
    </xf>
    <xf numFmtId="0" fontId="1" fillId="0" borderId="8" xfId="2" applyFont="1" applyProtection="1">
      <protection locked="0"/>
    </xf>
    <xf numFmtId="0" fontId="1" fillId="0" borderId="8" xfId="2" applyAlignment="1" applyProtection="1">
      <alignment wrapText="1"/>
      <protection locked="0"/>
    </xf>
    <xf numFmtId="0" fontId="1" fillId="0" borderId="8" xfId="2" applyProtection="1"/>
    <xf numFmtId="0" fontId="1" fillId="0" borderId="8" xfId="2" applyFont="1" applyProtection="1"/>
    <xf numFmtId="0" fontId="1" fillId="0" borderId="23" xfId="2" applyFont="1" applyBorder="1" applyAlignment="1" applyProtection="1">
      <alignment vertical="top"/>
    </xf>
    <xf numFmtId="0" fontId="1" fillId="0" borderId="8" xfId="2" applyBorder="1" applyAlignment="1" applyProtection="1">
      <alignment vertical="top"/>
      <protection locked="0"/>
    </xf>
    <xf numFmtId="0" fontId="1" fillId="0" borderId="8" xfId="2" applyBorder="1" applyAlignment="1" applyProtection="1">
      <alignment vertical="top"/>
    </xf>
    <xf numFmtId="0" fontId="1" fillId="0" borderId="8" xfId="2" applyProtection="1">
      <protection locked="0"/>
    </xf>
    <xf numFmtId="0" fontId="17" fillId="0" borderId="8" xfId="3" applyFont="1" applyAlignment="1" applyProtection="1">
      <protection locked="0"/>
    </xf>
    <xf numFmtId="0" fontId="17" fillId="0" borderId="8" xfId="3" applyFont="1" applyAlignment="1" applyProtection="1"/>
    <xf numFmtId="0" fontId="1" fillId="0" borderId="8" xfId="2" applyBorder="1" applyAlignment="1" applyProtection="1">
      <alignment vertical="top" wrapText="1"/>
    </xf>
    <xf numFmtId="0" fontId="1" fillId="0" borderId="8" xfId="2" applyFont="1" applyBorder="1" applyAlignment="1" applyProtection="1">
      <alignment vertical="top"/>
      <protection locked="0"/>
    </xf>
    <xf numFmtId="0" fontId="0" fillId="0" borderId="8" xfId="3" applyFont="1" applyAlignment="1" applyProtection="1">
      <protection locked="0"/>
    </xf>
    <xf numFmtId="0" fontId="1" fillId="0" borderId="8" xfId="2" applyFont="1" applyBorder="1" applyAlignment="1" applyProtection="1">
      <alignment horizontal="left" vertical="top"/>
      <protection locked="0"/>
    </xf>
    <xf numFmtId="0" fontId="1" fillId="0" borderId="24" xfId="2" applyBorder="1" applyAlignment="1" applyProtection="1">
      <alignment vertical="top" wrapText="1"/>
    </xf>
    <xf numFmtId="0" fontId="1" fillId="0" borderId="8" xfId="2" applyFont="1" applyBorder="1" applyProtection="1">
      <protection locked="0"/>
    </xf>
    <xf numFmtId="0" fontId="1" fillId="0" borderId="8" xfId="2" applyBorder="1" applyProtection="1">
      <protection locked="0"/>
    </xf>
    <xf numFmtId="0" fontId="1" fillId="0" borderId="8" xfId="2" applyFont="1" applyAlignment="1" applyProtection="1">
      <alignment horizontal="left" vertical="top"/>
      <protection locked="0"/>
    </xf>
    <xf numFmtId="0" fontId="0" fillId="0" borderId="8" xfId="3" applyFont="1" applyAlignment="1"/>
    <xf numFmtId="0" fontId="1" fillId="0" borderId="8" xfId="2"/>
    <xf numFmtId="0" fontId="1" fillId="0" borderId="8" xfId="2" applyFont="1"/>
    <xf numFmtId="0" fontId="14" fillId="0" borderId="0" xfId="0" applyFont="1" applyAlignment="1"/>
    <xf numFmtId="0" fontId="7" fillId="0" borderId="0" xfId="0" applyFont="1" applyAlignment="1"/>
    <xf numFmtId="0" fontId="15" fillId="0" borderId="0" xfId="0" applyFont="1" applyAlignment="1"/>
    <xf numFmtId="1" fontId="9" fillId="0" borderId="10" xfId="0" applyNumberFormat="1" applyFont="1" applyFill="1" applyBorder="1"/>
    <xf numFmtId="0" fontId="0" fillId="0" borderId="0" xfId="0" applyFont="1" applyFill="1" applyAlignment="1"/>
    <xf numFmtId="1" fontId="13" fillId="0" borderId="10" xfId="0" applyNumberFormat="1" applyFont="1" applyFill="1" applyBorder="1"/>
    <xf numFmtId="0" fontId="19" fillId="3" borderId="8" xfId="0" applyFont="1" applyFill="1" applyBorder="1" applyAlignment="1">
      <alignment vertical="center" wrapText="1"/>
    </xf>
    <xf numFmtId="0" fontId="19" fillId="4" borderId="8" xfId="0" applyFont="1" applyFill="1" applyBorder="1" applyAlignment="1">
      <alignment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20" fillId="6" borderId="8" xfId="0" applyFont="1" applyFill="1" applyBorder="1" applyAlignment="1">
      <alignment vertical="center" wrapText="1"/>
    </xf>
    <xf numFmtId="0" fontId="20" fillId="5" borderId="8" xfId="0" applyFont="1" applyFill="1" applyBorder="1" applyAlignment="1">
      <alignment vertical="center" wrapText="1"/>
    </xf>
    <xf numFmtId="0" fontId="17" fillId="0" borderId="0" xfId="0" applyFont="1" applyAlignment="1"/>
    <xf numFmtId="0" fontId="17" fillId="0" borderId="0" xfId="0" applyFont="1"/>
    <xf numFmtId="0" fontId="17" fillId="0" borderId="0" xfId="0" applyNumberFormat="1" applyFont="1"/>
    <xf numFmtId="0" fontId="17" fillId="0" borderId="0" xfId="0" applyNumberFormat="1" applyFont="1" applyAlignment="1"/>
    <xf numFmtId="0" fontId="17" fillId="0" borderId="0" xfId="0" applyFont="1" applyAlignment="1">
      <alignment horizontal="left" vertical="center"/>
    </xf>
    <xf numFmtId="14" fontId="17" fillId="0" borderId="0" xfId="0" applyNumberFormat="1" applyFont="1"/>
    <xf numFmtId="0" fontId="23" fillId="0" borderId="0" xfId="0" applyFont="1"/>
    <xf numFmtId="0" fontId="21" fillId="0" borderId="0" xfId="0" applyFont="1" applyAlignment="1"/>
    <xf numFmtId="0" fontId="24" fillId="0" borderId="0" xfId="0" applyFont="1"/>
    <xf numFmtId="14" fontId="17" fillId="0" borderId="0" xfId="0" applyNumberFormat="1" applyFont="1" applyAlignment="1"/>
    <xf numFmtId="0" fontId="25" fillId="0" borderId="0" xfId="0" applyFont="1" applyAlignment="1"/>
    <xf numFmtId="0" fontId="24" fillId="0" borderId="0" xfId="0" applyFont="1" applyAlignment="1"/>
    <xf numFmtId="0" fontId="23" fillId="0" borderId="0" xfId="0" applyFont="1" applyAlignment="1"/>
    <xf numFmtId="0" fontId="18" fillId="0" borderId="0" xfId="0" applyFont="1" applyAlignment="1"/>
    <xf numFmtId="0" fontId="17" fillId="0" borderId="0" xfId="0" applyFont="1" applyAlignment="1">
      <alignment horizontal="right"/>
    </xf>
    <xf numFmtId="0" fontId="23" fillId="0" borderId="9" xfId="0" applyFont="1" applyFill="1" applyBorder="1"/>
    <xf numFmtId="0" fontId="23" fillId="0" borderId="9" xfId="0" applyFont="1" applyFill="1" applyBorder="1" applyAlignment="1">
      <alignment horizontal="left" vertical="center"/>
    </xf>
    <xf numFmtId="14" fontId="23" fillId="0" borderId="9" xfId="0" applyNumberFormat="1" applyFont="1" applyFill="1" applyBorder="1"/>
    <xf numFmtId="0" fontId="18" fillId="0" borderId="8" xfId="0" applyFont="1" applyBorder="1"/>
    <xf numFmtId="1" fontId="23" fillId="0" borderId="9" xfId="0" applyNumberFormat="1" applyFont="1" applyFill="1" applyBorder="1"/>
    <xf numFmtId="1" fontId="26" fillId="0" borderId="9" xfId="0" applyNumberFormat="1" applyFont="1" applyFill="1" applyBorder="1"/>
    <xf numFmtId="0" fontId="23" fillId="0" borderId="0" xfId="0" applyFont="1" applyFill="1" applyAlignment="1"/>
    <xf numFmtId="0" fontId="23" fillId="0" borderId="11" xfId="0" applyFont="1" applyFill="1" applyBorder="1"/>
    <xf numFmtId="0" fontId="23" fillId="0" borderId="12" xfId="0" applyFont="1" applyFill="1" applyBorder="1" applyAlignment="1">
      <alignment horizontal="left" vertical="center"/>
    </xf>
    <xf numFmtId="0" fontId="23" fillId="0" borderId="12" xfId="0" applyFont="1" applyFill="1" applyBorder="1"/>
    <xf numFmtId="14" fontId="23" fillId="0" borderId="12" xfId="0" applyNumberFormat="1" applyFont="1" applyFill="1" applyBorder="1"/>
    <xf numFmtId="1" fontId="23" fillId="0" borderId="12" xfId="0" applyNumberFormat="1" applyFont="1" applyFill="1" applyBorder="1"/>
    <xf numFmtId="0" fontId="23" fillId="0" borderId="8" xfId="0" applyFont="1" applyFill="1" applyBorder="1"/>
    <xf numFmtId="0" fontId="23" fillId="0" borderId="8" xfId="0" applyFont="1" applyFill="1" applyBorder="1" applyAlignment="1">
      <alignment horizontal="left" vertical="center"/>
    </xf>
    <xf numFmtId="14" fontId="23" fillId="0" borderId="8" xfId="0" applyNumberFormat="1" applyFont="1" applyFill="1" applyBorder="1"/>
    <xf numFmtId="1" fontId="23" fillId="0" borderId="8" xfId="0" applyNumberFormat="1" applyFont="1" applyFill="1" applyBorder="1"/>
    <xf numFmtId="0" fontId="23" fillId="0" borderId="12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" fontId="26" fillId="0" borderId="12" xfId="0" applyNumberFormat="1" applyFont="1" applyFill="1" applyBorder="1"/>
    <xf numFmtId="0" fontId="26" fillId="0" borderId="8" xfId="0" applyFont="1" applyFill="1" applyBorder="1"/>
    <xf numFmtId="1" fontId="23" fillId="0" borderId="12" xfId="0" applyNumberFormat="1" applyFont="1" applyFill="1" applyBorder="1" applyAlignment="1">
      <alignment horizontal="left"/>
    </xf>
    <xf numFmtId="1" fontId="23" fillId="0" borderId="8" xfId="0" applyNumberFormat="1" applyFont="1" applyFill="1" applyBorder="1" applyAlignment="1">
      <alignment horizontal="left"/>
    </xf>
    <xf numFmtId="1" fontId="27" fillId="0" borderId="12" xfId="0" applyNumberFormat="1" applyFont="1" applyFill="1" applyBorder="1"/>
    <xf numFmtId="1" fontId="28" fillId="0" borderId="8" xfId="0" applyNumberFormat="1" applyFont="1" applyFill="1" applyBorder="1"/>
    <xf numFmtId="1" fontId="28" fillId="0" borderId="12" xfId="0" applyNumberFormat="1" applyFont="1" applyFill="1" applyBorder="1"/>
    <xf numFmtId="1" fontId="23" fillId="0" borderId="11" xfId="0" applyNumberFormat="1" applyFont="1" applyFill="1" applyBorder="1"/>
    <xf numFmtId="0" fontId="23" fillId="0" borderId="13" xfId="0" applyFont="1" applyFill="1" applyBorder="1"/>
    <xf numFmtId="1" fontId="23" fillId="0" borderId="13" xfId="0" applyNumberFormat="1" applyFont="1" applyFill="1" applyBorder="1"/>
    <xf numFmtId="0" fontId="23" fillId="0" borderId="14" xfId="0" applyFont="1" applyFill="1" applyBorder="1"/>
    <xf numFmtId="0" fontId="23" fillId="0" borderId="15" xfId="0" applyFont="1" applyFill="1" applyBorder="1"/>
    <xf numFmtId="0" fontId="23" fillId="0" borderId="16" xfId="0" applyFont="1" applyFill="1" applyBorder="1"/>
    <xf numFmtId="1" fontId="23" fillId="0" borderId="17" xfId="0" applyNumberFormat="1" applyFont="1" applyFill="1" applyBorder="1"/>
    <xf numFmtId="0" fontId="23" fillId="0" borderId="18" xfId="0" applyFont="1" applyFill="1" applyBorder="1"/>
    <xf numFmtId="0" fontId="23" fillId="0" borderId="19" xfId="0" applyFont="1" applyFill="1" applyBorder="1"/>
    <xf numFmtId="14" fontId="23" fillId="0" borderId="20" xfId="0" applyNumberFormat="1" applyFont="1" applyFill="1" applyBorder="1"/>
    <xf numFmtId="0" fontId="23" fillId="0" borderId="21" xfId="0" applyFont="1" applyFill="1" applyBorder="1"/>
    <xf numFmtId="0" fontId="23" fillId="0" borderId="22" xfId="0" applyFont="1" applyFill="1" applyBorder="1"/>
    <xf numFmtId="14" fontId="23" fillId="0" borderId="19" xfId="0" applyNumberFormat="1" applyFont="1" applyFill="1" applyBorder="1"/>
    <xf numFmtId="1" fontId="23" fillId="0" borderId="19" xfId="0" applyNumberFormat="1" applyFont="1" applyFill="1" applyBorder="1"/>
    <xf numFmtId="0" fontId="23" fillId="0" borderId="9" xfId="0" applyNumberFormat="1" applyFont="1" applyFill="1" applyBorder="1"/>
    <xf numFmtId="0" fontId="23" fillId="0" borderId="12" xfId="0" applyNumberFormat="1" applyFont="1" applyFill="1" applyBorder="1"/>
    <xf numFmtId="0" fontId="23" fillId="0" borderId="8" xfId="0" applyNumberFormat="1" applyFont="1" applyFill="1" applyBorder="1"/>
    <xf numFmtId="0" fontId="23" fillId="0" borderId="11" xfId="0" applyNumberFormat="1" applyFont="1" applyFill="1" applyBorder="1"/>
    <xf numFmtId="0" fontId="23" fillId="0" borderId="8" xfId="0" applyNumberFormat="1" applyFont="1" applyFill="1" applyBorder="1" applyAlignment="1">
      <alignment horizontal="right" wrapText="1"/>
    </xf>
    <xf numFmtId="0" fontId="23" fillId="0" borderId="12" xfId="0" applyNumberFormat="1" applyFont="1" applyFill="1" applyBorder="1" applyAlignment="1">
      <alignment horizontal="right"/>
    </xf>
    <xf numFmtId="0" fontId="23" fillId="0" borderId="8" xfId="0" applyNumberFormat="1" applyFont="1" applyFill="1" applyBorder="1" applyAlignment="1">
      <alignment horizontal="right"/>
    </xf>
    <xf numFmtId="0" fontId="23" fillId="0" borderId="13" xfId="0" applyNumberFormat="1" applyFont="1" applyFill="1" applyBorder="1"/>
    <xf numFmtId="0" fontId="23" fillId="0" borderId="15" xfId="0" applyNumberFormat="1" applyFont="1" applyFill="1" applyBorder="1"/>
    <xf numFmtId="0" fontId="23" fillId="0" borderId="18" xfId="0" applyNumberFormat="1" applyFont="1" applyFill="1" applyBorder="1"/>
    <xf numFmtId="0" fontId="23" fillId="0" borderId="19" xfId="0" applyNumberFormat="1" applyFont="1" applyFill="1" applyBorder="1"/>
    <xf numFmtId="0" fontId="12" fillId="6" borderId="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Fill="1" applyAlignment="1"/>
    <xf numFmtId="0" fontId="17" fillId="0" borderId="0" xfId="0" applyFont="1" applyFill="1" applyAlignment="1">
      <alignment horizontal="left" vertical="center"/>
    </xf>
    <xf numFmtId="0" fontId="17" fillId="0" borderId="0" xfId="0" applyFont="1" applyFill="1"/>
    <xf numFmtId="14" fontId="17" fillId="0" borderId="0" xfId="0" applyNumberFormat="1" applyFont="1" applyFill="1"/>
    <xf numFmtId="0" fontId="17" fillId="0" borderId="0" xfId="0" applyNumberFormat="1" applyFont="1" applyFill="1"/>
    <xf numFmtId="0" fontId="22" fillId="0" borderId="0" xfId="0" applyFont="1" applyFill="1"/>
    <xf numFmtId="0" fontId="23" fillId="0" borderId="0" xfId="0" applyFont="1" applyFill="1"/>
    <xf numFmtId="0" fontId="17" fillId="0" borderId="8" xfId="0" applyFont="1" applyFill="1" applyBorder="1" applyAlignment="1">
      <alignment horizontal="left" vertical="center"/>
    </xf>
    <xf numFmtId="0" fontId="17" fillId="0" borderId="8" xfId="0" applyFont="1" applyFill="1" applyBorder="1"/>
    <xf numFmtId="0" fontId="17" fillId="0" borderId="8" xfId="0" applyNumberFormat="1" applyFont="1" applyFill="1" applyBorder="1"/>
    <xf numFmtId="14" fontId="17" fillId="0" borderId="8" xfId="0" applyNumberFormat="1" applyFont="1" applyFill="1" applyBorder="1"/>
    <xf numFmtId="14" fontId="0" fillId="0" borderId="0" xfId="0" applyNumberFormat="1" applyFont="1" applyAlignment="1"/>
    <xf numFmtId="0" fontId="11" fillId="3" borderId="25" xfId="0" applyFont="1" applyFill="1" applyBorder="1" applyAlignment="1">
      <alignment vertical="center" wrapText="1"/>
    </xf>
    <xf numFmtId="0" fontId="11" fillId="4" borderId="25" xfId="0" applyFont="1" applyFill="1" applyBorder="1" applyAlignment="1">
      <alignment vertical="center" wrapText="1"/>
    </xf>
    <xf numFmtId="0" fontId="12" fillId="5" borderId="25" xfId="0" applyFont="1" applyFill="1" applyBorder="1" applyAlignment="1">
      <alignment horizontal="left" vertical="center" wrapText="1"/>
    </xf>
    <xf numFmtId="0" fontId="12" fillId="6" borderId="25" xfId="0" applyFont="1" applyFill="1" applyBorder="1" applyAlignment="1">
      <alignment vertical="center" wrapText="1"/>
    </xf>
    <xf numFmtId="0" fontId="12" fillId="5" borderId="25" xfId="0" applyFont="1" applyFill="1" applyBorder="1" applyAlignment="1">
      <alignment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0" fillId="0" borderId="0" xfId="0" pivotButton="1" applyFont="1" applyAlignment="1"/>
    <xf numFmtId="1" fontId="13" fillId="0" borderId="22" xfId="0" applyNumberFormat="1" applyFont="1" applyFill="1" applyBorder="1"/>
    <xf numFmtId="0" fontId="4" fillId="0" borderId="4" xfId="0" applyFont="1" applyBorder="1" applyAlignment="1">
      <alignment horizontal="left" vertical="center" readingOrder="1"/>
    </xf>
    <xf numFmtId="0" fontId="5" fillId="0" borderId="3" xfId="0" applyFont="1" applyBorder="1" applyAlignme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Porcentaje" xfId="1" builtinId="5"/>
  </cellStyles>
  <dxfs count="182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dd/mm/yyyy"/>
      <alignment horizontal="general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fill>
        <patternFill patternType="solid">
          <fgColor rgb="FFCB4959"/>
          <bgColor rgb="FFCB495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  <numFmt numFmtId="0" formatCode="General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numFmt numFmtId="0" formatCode="General"/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numFmt numFmtId="0" formatCode="General"/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</font>
      <alignment textRotation="0" wrapText="0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5" formatCode="d/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" formatCode="0"/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fill>
        <patternFill patternType="solid">
          <fgColor rgb="FFCB4959"/>
          <bgColor rgb="FFCB4959"/>
        </patternFill>
      </fill>
      <alignment horizontal="general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fill>
        <patternFill patternType="solid">
          <fgColor rgb="FFCB4959"/>
          <bgColor rgb="FFCB495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none">
          <fgColor rgb="FFD8D8D8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name val="Cambria"/>
        <scheme val="none"/>
      </font>
    </dxf>
    <dxf>
      <font>
        <strike val="0"/>
        <outline val="0"/>
        <shadow val="0"/>
        <vertAlign val="baseline"/>
        <sz val="11"/>
        <name val="Cambri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fill>
        <patternFill patternType="solid">
          <fgColor rgb="FFCB4959"/>
          <bgColor rgb="FFCB4959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Distrito Capital | Altagracia-style" pivot="0" count="3" xr9:uid="{00000000-0011-0000-FFFF-FFFF00000000}">
      <tableStyleElement type="headerRow" dxfId="181"/>
      <tableStyleElement type="firstRowStripe" dxfId="180"/>
      <tableStyleElement type="secondRowStripe" dxfId="179"/>
    </tableStyle>
    <tableStyle name="Distrito Capital | Coche-style" pivot="0" count="3" xr9:uid="{00000000-0011-0000-FFFF-FFFF01000000}">
      <tableStyleElement type="headerRow" dxfId="178"/>
      <tableStyleElement type="firstRowStripe" dxfId="177"/>
      <tableStyleElement type="secondRowStripe" dxfId="176"/>
    </tableStyle>
    <tableStyle name="Distrito Capital | El Valle-style" pivot="0" count="3" xr9:uid="{00000000-0011-0000-FFFF-FFFF02000000}">
      <tableStyleElement type="headerRow" dxfId="175"/>
      <tableStyleElement type="firstRowStripe" dxfId="174"/>
      <tableStyleElement type="secondRowStripe" dxfId="173"/>
    </tableStyle>
    <tableStyle name="Estilo de tabla 1" pivot="0" count="0" xr9:uid="{00000000-0011-0000-FFFF-FFFF03000000}"/>
    <tableStyle name="Lara | Carucieña-style" pivot="0" count="3" xr9:uid="{00000000-0011-0000-FFFF-FFFF04000000}">
      <tableStyleElement type="headerRow" dxfId="172"/>
      <tableStyleElement type="firstRowStripe" dxfId="171"/>
      <tableStyleElement type="secondRowStripe" dxfId="170"/>
    </tableStyle>
    <tableStyle name="Lara | Tamaca-style" pivot="0" count="3" xr9:uid="{00000000-0011-0000-FFFF-FFFF05000000}">
      <tableStyleElement type="headerRow" dxfId="169"/>
      <tableStyleElement type="firstRowStripe" dxfId="168"/>
      <tableStyleElement type="secondRowStripe" dxfId="1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D_Monitoreo_Instrumentos/RED_CACIK_FORMATO_PLANyREPORTES_Voct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D_Monitoreo_Reportes/RED_TINTAVIOLETA_REPORTE%20BENEFICIARIES_JUL_SEP_2020_V2_1%20-%20COOPI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D%20AT_%20FORMATOS_ACTIVIDADES_v1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ACIONES"/>
      <sheetName val="LISTADO ACTIVIDADES"/>
      <sheetName val="PLAN DE METAS"/>
      <sheetName val="CRONOGRAMA"/>
      <sheetName val="BENEFICIARIES"/>
      <sheetName val="BENEFICIARIES KITS"/>
      <sheetName val="DINAMICA METAS"/>
      <sheetName val="LISTAS DE VALIDACION"/>
      <sheetName val="Data validation COOPI"/>
      <sheetName val="ESTADOS"/>
    </sheetNames>
    <sheetDataSet>
      <sheetData sheetId="0"/>
      <sheetData sheetId="1"/>
      <sheetData sheetId="2">
        <row r="1">
          <cell r="A1" t="str">
            <v>ID Lista</v>
          </cell>
          <cell r="B1" t="str">
            <v>Organización</v>
          </cell>
          <cell r="C1" t="str">
            <v>Estado</v>
          </cell>
          <cell r="D1" t="str">
            <v>Municipio</v>
          </cell>
          <cell r="E1" t="str">
            <v>Parroquia</v>
          </cell>
          <cell r="F1" t="str">
            <v>Numeral</v>
          </cell>
          <cell r="G1" t="str">
            <v>Actividad</v>
          </cell>
          <cell r="H1" t="str">
            <v>ID Actividad</v>
          </cell>
          <cell r="I1" t="str">
            <v>Descripción</v>
          </cell>
          <cell r="J1" t="str">
            <v>año</v>
          </cell>
          <cell r="K1" t="str">
            <v>mes programado</v>
          </cell>
          <cell r="L1" t="str">
            <v>Contar items por actividad (debe ser 80)</v>
          </cell>
          <cell r="M1" t="str">
            <v>Edad</v>
          </cell>
          <cell r="N1" t="str">
            <v>Género</v>
          </cell>
          <cell r="O1" t="str">
            <v>Meta</v>
          </cell>
          <cell r="P1" t="str">
            <v>Cantidad alcanzada</v>
          </cell>
        </row>
        <row r="2">
          <cell r="A2" t="str">
            <v>CACIK_2.1.1</v>
          </cell>
        </row>
        <row r="3">
          <cell r="A3" t="str">
            <v>CACIK_2.1.1</v>
          </cell>
        </row>
        <row r="4">
          <cell r="A4" t="str">
            <v>CACIK_2.1.1</v>
          </cell>
        </row>
        <row r="5">
          <cell r="A5" t="str">
            <v>CACIK_2.1.1</v>
          </cell>
        </row>
        <row r="6">
          <cell r="A6" t="str">
            <v>CACIK_2.1.1</v>
          </cell>
        </row>
        <row r="7">
          <cell r="A7" t="str">
            <v>CACIK_2.1.1</v>
          </cell>
        </row>
        <row r="8">
          <cell r="A8" t="str">
            <v>CACIK_2.1.1</v>
          </cell>
        </row>
        <row r="9">
          <cell r="A9" t="str">
            <v>CACIK_2.1.1</v>
          </cell>
        </row>
        <row r="10">
          <cell r="A10" t="str">
            <v>CACIK_2.1.1</v>
          </cell>
        </row>
        <row r="11">
          <cell r="A11" t="str">
            <v>CACIK_2.1.1</v>
          </cell>
        </row>
        <row r="12">
          <cell r="A12" t="str">
            <v>CACIK_2.1.1</v>
          </cell>
        </row>
        <row r="13">
          <cell r="A13" t="str">
            <v>CACIK_2.1.1</v>
          </cell>
        </row>
        <row r="14">
          <cell r="A14" t="str">
            <v>CACIK_2.1.1</v>
          </cell>
        </row>
        <row r="15">
          <cell r="A15" t="str">
            <v>CACIK_2.1.1</v>
          </cell>
        </row>
        <row r="16">
          <cell r="A16" t="str">
            <v>CACIK_2.1.1</v>
          </cell>
        </row>
        <row r="17">
          <cell r="A17" t="str">
            <v>CACIK_2.1.1</v>
          </cell>
        </row>
        <row r="18">
          <cell r="A18" t="str">
            <v>CACIK_2.1.1</v>
          </cell>
        </row>
        <row r="19">
          <cell r="A19" t="str">
            <v>CACIK_2.1.1</v>
          </cell>
        </row>
        <row r="20">
          <cell r="A20" t="str">
            <v>CACIK_2.1.1</v>
          </cell>
        </row>
        <row r="21">
          <cell r="A21" t="str">
            <v>CACIK_2.1.1</v>
          </cell>
        </row>
        <row r="22">
          <cell r="A22" t="str">
            <v>CACIK_2.1.1</v>
          </cell>
        </row>
        <row r="23">
          <cell r="A23" t="str">
            <v>CACIK_2.1.1</v>
          </cell>
        </row>
        <row r="24">
          <cell r="A24" t="str">
            <v>CACIK_2.1.1</v>
          </cell>
        </row>
        <row r="25">
          <cell r="A25" t="str">
            <v>CACIK_2.1.1</v>
          </cell>
        </row>
        <row r="26">
          <cell r="A26" t="str">
            <v>CACIK_2.1.1</v>
          </cell>
        </row>
        <row r="27">
          <cell r="A27" t="str">
            <v>CACIK_2.1.1</v>
          </cell>
        </row>
        <row r="28">
          <cell r="A28" t="str">
            <v>CACIK_2.1.1</v>
          </cell>
        </row>
        <row r="29">
          <cell r="A29" t="str">
            <v>CACIK_2.1.1</v>
          </cell>
        </row>
        <row r="30">
          <cell r="A30" t="str">
            <v>CACIK_2.1.1</v>
          </cell>
        </row>
        <row r="31">
          <cell r="A31" t="str">
            <v>CACIK_2.1.1</v>
          </cell>
        </row>
        <row r="32">
          <cell r="A32" t="str">
            <v>CACIK_2.1.1</v>
          </cell>
        </row>
        <row r="33">
          <cell r="A33" t="str">
            <v>CACIK_2.1.1</v>
          </cell>
        </row>
        <row r="34">
          <cell r="A34" t="str">
            <v>CACIK_2.1.1</v>
          </cell>
        </row>
        <row r="35">
          <cell r="A35" t="str">
            <v>CACIK_2.1.1</v>
          </cell>
        </row>
        <row r="36">
          <cell r="A36" t="str">
            <v>CACIK_2.1.1</v>
          </cell>
        </row>
        <row r="37">
          <cell r="A37" t="str">
            <v>CACIK_2.1.1</v>
          </cell>
        </row>
        <row r="38">
          <cell r="A38" t="str">
            <v>CACIK_2.1.1</v>
          </cell>
        </row>
        <row r="39">
          <cell r="A39" t="str">
            <v>CACIK_2.1.1</v>
          </cell>
        </row>
        <row r="40">
          <cell r="A40" t="str">
            <v>CACIK_2.1.1</v>
          </cell>
        </row>
        <row r="41">
          <cell r="A41" t="str">
            <v>CACIK_2.1.1</v>
          </cell>
        </row>
        <row r="42">
          <cell r="A42" t="str">
            <v>CACIK_2.1.1</v>
          </cell>
        </row>
        <row r="43">
          <cell r="A43" t="str">
            <v>CACIK_2.1.1</v>
          </cell>
        </row>
        <row r="44">
          <cell r="A44" t="str">
            <v>CACIK_2.1.1</v>
          </cell>
        </row>
        <row r="45">
          <cell r="A45" t="str">
            <v>CACIK_2.1.1</v>
          </cell>
        </row>
        <row r="46">
          <cell r="A46" t="str">
            <v>CACIK_2.1.1</v>
          </cell>
        </row>
        <row r="47">
          <cell r="A47" t="str">
            <v>CACIK_2.1.1</v>
          </cell>
        </row>
        <row r="48">
          <cell r="A48" t="str">
            <v>CACIK_2.1.1</v>
          </cell>
        </row>
        <row r="49">
          <cell r="A49" t="str">
            <v>CACIK_2.1.1</v>
          </cell>
        </row>
        <row r="50">
          <cell r="A50" t="str">
            <v>CACIK_2.1.1</v>
          </cell>
        </row>
        <row r="51">
          <cell r="A51" t="str">
            <v>CACIK_2.1.1</v>
          </cell>
        </row>
        <row r="52">
          <cell r="A52" t="str">
            <v>CACIK_2.1.1</v>
          </cell>
        </row>
        <row r="53">
          <cell r="A53" t="str">
            <v>CACIK_2.1.1</v>
          </cell>
        </row>
        <row r="54">
          <cell r="A54" t="str">
            <v>CACIK_2.1.1</v>
          </cell>
        </row>
        <row r="55">
          <cell r="A55" t="str">
            <v>CACIK_2.1.1</v>
          </cell>
        </row>
        <row r="56">
          <cell r="A56" t="str">
            <v>CACIK_2.1.1</v>
          </cell>
        </row>
        <row r="57">
          <cell r="A57" t="str">
            <v>CACIK_2.1.1</v>
          </cell>
        </row>
        <row r="58">
          <cell r="A58" t="str">
            <v>CACIK_2.1.1</v>
          </cell>
        </row>
        <row r="59">
          <cell r="A59" t="str">
            <v>CACIK_2.1.1</v>
          </cell>
        </row>
        <row r="60">
          <cell r="A60" t="str">
            <v>CACIK_2.1.1</v>
          </cell>
        </row>
        <row r="61">
          <cell r="A61" t="str">
            <v>CACIK_2.1.1</v>
          </cell>
        </row>
        <row r="62">
          <cell r="A62" t="str">
            <v>CACIK_2.1.1</v>
          </cell>
        </row>
        <row r="63">
          <cell r="A63" t="str">
            <v>CACIK_2.1.1</v>
          </cell>
        </row>
        <row r="64">
          <cell r="A64" t="str">
            <v>CACIK_2.1.1</v>
          </cell>
        </row>
        <row r="65">
          <cell r="A65" t="str">
            <v>CACIK_2.1.1</v>
          </cell>
        </row>
        <row r="66">
          <cell r="A66" t="str">
            <v>CACIK_2.1.1</v>
          </cell>
        </row>
        <row r="67">
          <cell r="A67" t="str">
            <v>CACIK_2.1.1</v>
          </cell>
        </row>
        <row r="68">
          <cell r="A68" t="str">
            <v>CACIK_2.1.1</v>
          </cell>
        </row>
        <row r="69">
          <cell r="A69" t="str">
            <v>CACIK_2.1.1</v>
          </cell>
        </row>
        <row r="70">
          <cell r="A70" t="str">
            <v>CACIK_2.1.1</v>
          </cell>
        </row>
        <row r="71">
          <cell r="A71" t="str">
            <v>CACIK_2.1.1</v>
          </cell>
        </row>
        <row r="72">
          <cell r="A72" t="str">
            <v>CACIK_2.1.1</v>
          </cell>
        </row>
        <row r="73">
          <cell r="A73" t="str">
            <v>CACIK_2.1.1</v>
          </cell>
        </row>
        <row r="74">
          <cell r="A74" t="str">
            <v>CACIK_2.1.1</v>
          </cell>
        </row>
        <row r="75">
          <cell r="A75" t="str">
            <v>CACIK_2.1.1</v>
          </cell>
        </row>
        <row r="76">
          <cell r="A76" t="str">
            <v>CACIK_2.1.1</v>
          </cell>
        </row>
        <row r="77">
          <cell r="A77" t="str">
            <v>CACIK_2.1.1</v>
          </cell>
        </row>
        <row r="78">
          <cell r="A78" t="str">
            <v>CACIK_2.1.1</v>
          </cell>
        </row>
        <row r="79">
          <cell r="A79" t="str">
            <v>CACIK_2.1.1</v>
          </cell>
        </row>
        <row r="80">
          <cell r="A80" t="str">
            <v>CACIK_2.1.1</v>
          </cell>
        </row>
        <row r="81">
          <cell r="A81" t="str">
            <v>CACIK_2.1.1</v>
          </cell>
        </row>
        <row r="82">
          <cell r="A82" t="str">
            <v>CACIK_2.1.1</v>
          </cell>
        </row>
        <row r="83">
          <cell r="A83" t="str">
            <v>CACIK_2.1.1</v>
          </cell>
        </row>
        <row r="84">
          <cell r="A84" t="str">
            <v>CACIK_2.1.1</v>
          </cell>
        </row>
        <row r="85">
          <cell r="A85" t="str">
            <v>CACIK_2.1.1</v>
          </cell>
        </row>
        <row r="86">
          <cell r="A86" t="str">
            <v>CACIK_2.1.1</v>
          </cell>
        </row>
        <row r="87">
          <cell r="A87" t="str">
            <v>CACIK_2.1.1</v>
          </cell>
        </row>
        <row r="88">
          <cell r="A88" t="str">
            <v>CACIK_2.1.1</v>
          </cell>
        </row>
        <row r="89">
          <cell r="A89" t="str">
            <v>CACIK_2.1.1</v>
          </cell>
        </row>
        <row r="90">
          <cell r="A90" t="str">
            <v>CACIK_2.1.1</v>
          </cell>
        </row>
        <row r="91">
          <cell r="A91" t="str">
            <v>CACIK_2.1.1</v>
          </cell>
        </row>
        <row r="92">
          <cell r="A92" t="str">
            <v>CACIK_2.1.1</v>
          </cell>
        </row>
        <row r="93">
          <cell r="A93" t="str">
            <v>CACIK_2.1.1</v>
          </cell>
        </row>
        <row r="94">
          <cell r="A94" t="str">
            <v>CACIK_2.1.1</v>
          </cell>
        </row>
        <row r="95">
          <cell r="A95" t="str">
            <v>CACIK_2.1.1</v>
          </cell>
        </row>
        <row r="96">
          <cell r="A96" t="str">
            <v>CACIK_2.1.1</v>
          </cell>
        </row>
        <row r="97">
          <cell r="A97" t="str">
            <v>CACIK_2.1.1</v>
          </cell>
        </row>
        <row r="98">
          <cell r="A98" t="str">
            <v>CACIK_2.1.1</v>
          </cell>
        </row>
        <row r="99">
          <cell r="A99" t="str">
            <v>CACIK_2.1.1</v>
          </cell>
        </row>
        <row r="100">
          <cell r="A100" t="str">
            <v>CACIK_2.1.1</v>
          </cell>
        </row>
        <row r="101">
          <cell r="A101" t="str">
            <v>CACIK_2.1.1</v>
          </cell>
        </row>
        <row r="102">
          <cell r="A102" t="str">
            <v>CACIK_2.1.1</v>
          </cell>
        </row>
        <row r="103">
          <cell r="A103" t="str">
            <v>CACIK_2.1.1</v>
          </cell>
        </row>
        <row r="104">
          <cell r="A104" t="str">
            <v>CACIK_2.1.1</v>
          </cell>
        </row>
        <row r="105">
          <cell r="A105" t="str">
            <v>CACIK_2.1.1</v>
          </cell>
        </row>
        <row r="106">
          <cell r="A106" t="str">
            <v>CACIK_2.1.1</v>
          </cell>
        </row>
        <row r="107">
          <cell r="A107" t="str">
            <v>CACIK_2.1.1</v>
          </cell>
        </row>
        <row r="108">
          <cell r="A108" t="str">
            <v>CACIK_2.1.1</v>
          </cell>
        </row>
        <row r="109">
          <cell r="A109" t="str">
            <v>CACIK_2.1.1</v>
          </cell>
        </row>
        <row r="110">
          <cell r="A110" t="str">
            <v>CACIK_2.1.1</v>
          </cell>
        </row>
        <row r="111">
          <cell r="A111" t="str">
            <v>CACIK_2.1.1</v>
          </cell>
        </row>
        <row r="112">
          <cell r="A112" t="str">
            <v>CACIK_2.1.1</v>
          </cell>
        </row>
        <row r="113">
          <cell r="A113" t="str">
            <v>CACIK_2.1.1</v>
          </cell>
        </row>
        <row r="114">
          <cell r="A114" t="str">
            <v>CACIK_2.1.1</v>
          </cell>
        </row>
        <row r="115">
          <cell r="A115" t="str">
            <v>CACIK_2.1.1</v>
          </cell>
        </row>
        <row r="116">
          <cell r="A116" t="str">
            <v>CACIK_2.1.1</v>
          </cell>
        </row>
        <row r="117">
          <cell r="A117" t="str">
            <v>CACIK_2.1.1</v>
          </cell>
        </row>
        <row r="118">
          <cell r="A118" t="str">
            <v>CACIK_2.1.1</v>
          </cell>
        </row>
        <row r="119">
          <cell r="A119" t="str">
            <v>CACIK_2.1.1</v>
          </cell>
        </row>
        <row r="120">
          <cell r="A120" t="str">
            <v>CACIK_2.1.1</v>
          </cell>
        </row>
        <row r="121">
          <cell r="A121" t="str">
            <v>CACIK_2.1.1</v>
          </cell>
        </row>
        <row r="122">
          <cell r="A122" t="str">
            <v>CACIK_2.1.1</v>
          </cell>
        </row>
        <row r="123">
          <cell r="A123" t="str">
            <v>CACIK_2.1.1</v>
          </cell>
        </row>
        <row r="124">
          <cell r="A124" t="str">
            <v>CACIK_2.1.1</v>
          </cell>
        </row>
        <row r="125">
          <cell r="A125" t="str">
            <v>CACIK_2.1.1</v>
          </cell>
        </row>
        <row r="126">
          <cell r="A126" t="str">
            <v>CACIK_2.1.1</v>
          </cell>
        </row>
        <row r="127">
          <cell r="A127" t="str">
            <v>CACIK_2.1.1</v>
          </cell>
        </row>
        <row r="128">
          <cell r="A128" t="str">
            <v>CACIK_2.1.1</v>
          </cell>
        </row>
        <row r="129">
          <cell r="A129" t="str">
            <v>CACIK_2.1.1</v>
          </cell>
        </row>
        <row r="130">
          <cell r="A130" t="str">
            <v>CACIK_2.1.1</v>
          </cell>
        </row>
        <row r="131">
          <cell r="A131" t="str">
            <v>CACIK_2.1.1</v>
          </cell>
        </row>
        <row r="132">
          <cell r="A132" t="str">
            <v>CACIK_2.1.1</v>
          </cell>
        </row>
        <row r="133">
          <cell r="A133" t="str">
            <v>CACIK_2.1.1</v>
          </cell>
        </row>
        <row r="134">
          <cell r="A134" t="str">
            <v>CACIK_2.1.1</v>
          </cell>
        </row>
        <row r="135">
          <cell r="A135" t="str">
            <v>CACIK_2.1.1</v>
          </cell>
        </row>
        <row r="136">
          <cell r="A136" t="str">
            <v>CACIK_2.1.1</v>
          </cell>
        </row>
        <row r="137">
          <cell r="A137" t="str">
            <v>CACIK_2.1.1</v>
          </cell>
        </row>
        <row r="138">
          <cell r="A138" t="str">
            <v>CACIK_2.1.1</v>
          </cell>
        </row>
        <row r="139">
          <cell r="A139" t="str">
            <v>CACIK_2.1.1</v>
          </cell>
        </row>
        <row r="140">
          <cell r="A140" t="str">
            <v>CACIK_2.1.1</v>
          </cell>
        </row>
        <row r="141">
          <cell r="A141" t="str">
            <v>CACIK_2.1.1</v>
          </cell>
        </row>
        <row r="142">
          <cell r="A142" t="str">
            <v>CACIK_2.1.1</v>
          </cell>
        </row>
        <row r="143">
          <cell r="A143" t="str">
            <v>CACIK_2.1.1</v>
          </cell>
        </row>
        <row r="144">
          <cell r="A144" t="str">
            <v>CACIK_2.1.1</v>
          </cell>
        </row>
        <row r="145">
          <cell r="A145" t="str">
            <v>CACIK_2.1.1</v>
          </cell>
        </row>
        <row r="146">
          <cell r="A146" t="str">
            <v>CACIK_2.1.1</v>
          </cell>
        </row>
        <row r="147">
          <cell r="A147" t="str">
            <v>CACIK_2.1.1</v>
          </cell>
        </row>
        <row r="148">
          <cell r="A148" t="str">
            <v>CACIK_2.1.1</v>
          </cell>
        </row>
        <row r="149">
          <cell r="A149" t="str">
            <v>CACIK_2.1.1</v>
          </cell>
        </row>
        <row r="150">
          <cell r="A150" t="str">
            <v>CACIK_2.1.1</v>
          </cell>
        </row>
        <row r="151">
          <cell r="A151" t="str">
            <v>CACIK_2.1.1</v>
          </cell>
        </row>
        <row r="152">
          <cell r="A152" t="str">
            <v>CACIK_2.1.1</v>
          </cell>
        </row>
        <row r="153">
          <cell r="A153" t="str">
            <v>CACIK_2.1.1</v>
          </cell>
        </row>
        <row r="154">
          <cell r="A154" t="str">
            <v>CACIK_2.1.1</v>
          </cell>
        </row>
        <row r="155">
          <cell r="A155" t="str">
            <v>CACIK_2.1.1</v>
          </cell>
        </row>
        <row r="156">
          <cell r="A156" t="str">
            <v>CACIK_2.1.1</v>
          </cell>
        </row>
        <row r="157">
          <cell r="A157" t="str">
            <v>CACIK_2.1.1</v>
          </cell>
        </row>
        <row r="158">
          <cell r="A158" t="str">
            <v>CACIK_2.1.1</v>
          </cell>
        </row>
        <row r="159">
          <cell r="A159" t="str">
            <v>CACIK_2.1.1</v>
          </cell>
        </row>
        <row r="160">
          <cell r="A160" t="str">
            <v>CACIK_2.1.1</v>
          </cell>
        </row>
        <row r="161">
          <cell r="A161" t="str">
            <v>CACIK_2.1.1</v>
          </cell>
        </row>
        <row r="162">
          <cell r="A162" t="str">
            <v>CACIK_2.1.2</v>
          </cell>
        </row>
        <row r="163">
          <cell r="A163" t="str">
            <v>CACIK_2.1.2</v>
          </cell>
        </row>
        <row r="164">
          <cell r="A164" t="str">
            <v>CACIK_2.1.2</v>
          </cell>
        </row>
        <row r="165">
          <cell r="A165" t="str">
            <v>CACIK_2.1.2</v>
          </cell>
        </row>
        <row r="166">
          <cell r="A166" t="str">
            <v>CACIK_2.1.2</v>
          </cell>
        </row>
        <row r="167">
          <cell r="A167" t="str">
            <v>CACIK_2.1.2</v>
          </cell>
        </row>
        <row r="168">
          <cell r="A168" t="str">
            <v>CACIK_2.1.2</v>
          </cell>
        </row>
        <row r="169">
          <cell r="A169" t="str">
            <v>CACIK_2.1.2</v>
          </cell>
        </row>
        <row r="170">
          <cell r="A170" t="str">
            <v>CACIK_2.1.2</v>
          </cell>
        </row>
        <row r="171">
          <cell r="A171" t="str">
            <v>CACIK_2.1.2</v>
          </cell>
        </row>
        <row r="172">
          <cell r="A172" t="str">
            <v>CACIK_2.1.2</v>
          </cell>
        </row>
        <row r="173">
          <cell r="A173" t="str">
            <v>CACIK_2.1.2</v>
          </cell>
        </row>
        <row r="174">
          <cell r="A174" t="str">
            <v>CACIK_2.1.2</v>
          </cell>
        </row>
        <row r="175">
          <cell r="A175" t="str">
            <v>CACIK_2.1.2</v>
          </cell>
        </row>
        <row r="176">
          <cell r="A176" t="str">
            <v>CACIK_2.1.2</v>
          </cell>
        </row>
        <row r="177">
          <cell r="A177" t="str">
            <v>CACIK_2.1.2</v>
          </cell>
        </row>
        <row r="178">
          <cell r="A178" t="str">
            <v>CACIK_2.1.2</v>
          </cell>
        </row>
        <row r="179">
          <cell r="A179" t="str">
            <v>CACIK_2.1.2</v>
          </cell>
        </row>
        <row r="180">
          <cell r="A180" t="str">
            <v>CACIK_2.1.2</v>
          </cell>
        </row>
        <row r="181">
          <cell r="A181" t="str">
            <v>CACIK_2.1.2</v>
          </cell>
        </row>
        <row r="182">
          <cell r="A182" t="str">
            <v>CACIK_2.1.2</v>
          </cell>
        </row>
        <row r="183">
          <cell r="A183" t="str">
            <v>CACIK_2.1.2</v>
          </cell>
        </row>
        <row r="184">
          <cell r="A184" t="str">
            <v>CACIK_2.1.2</v>
          </cell>
        </row>
        <row r="185">
          <cell r="A185" t="str">
            <v>CACIK_2.1.2</v>
          </cell>
        </row>
        <row r="186">
          <cell r="A186" t="str">
            <v>CACIK_2.1.2</v>
          </cell>
        </row>
        <row r="187">
          <cell r="A187" t="str">
            <v>CACIK_2.1.2</v>
          </cell>
        </row>
        <row r="188">
          <cell r="A188" t="str">
            <v>CACIK_2.1.2</v>
          </cell>
        </row>
        <row r="189">
          <cell r="A189" t="str">
            <v>CACIK_2.1.2</v>
          </cell>
        </row>
        <row r="190">
          <cell r="A190" t="str">
            <v>CACIK_2.1.2</v>
          </cell>
        </row>
        <row r="191">
          <cell r="A191" t="str">
            <v>CACIK_2.1.2</v>
          </cell>
        </row>
        <row r="192">
          <cell r="A192" t="str">
            <v>CACIK_2.1.2</v>
          </cell>
        </row>
        <row r="193">
          <cell r="A193" t="str">
            <v>CACIK_2.1.2</v>
          </cell>
        </row>
        <row r="194">
          <cell r="A194" t="str">
            <v>CACIK_2.1.2</v>
          </cell>
        </row>
        <row r="195">
          <cell r="A195" t="str">
            <v>CACIK_2.1.2</v>
          </cell>
        </row>
        <row r="196">
          <cell r="A196" t="str">
            <v>CACIK_2.1.2</v>
          </cell>
        </row>
        <row r="197">
          <cell r="A197" t="str">
            <v>CACIK_2.1.2</v>
          </cell>
        </row>
        <row r="198">
          <cell r="A198" t="str">
            <v>CACIK_2.1.2</v>
          </cell>
        </row>
        <row r="199">
          <cell r="A199" t="str">
            <v>CACIK_2.1.2</v>
          </cell>
        </row>
        <row r="200">
          <cell r="A200" t="str">
            <v>CACIK_2.1.2</v>
          </cell>
        </row>
        <row r="201">
          <cell r="A201" t="str">
            <v>CACIK_2.1.2</v>
          </cell>
        </row>
        <row r="202">
          <cell r="A202" t="str">
            <v>CACIK_2.1.2</v>
          </cell>
        </row>
        <row r="203">
          <cell r="A203" t="str">
            <v>CACIK_2.1.2</v>
          </cell>
        </row>
        <row r="204">
          <cell r="A204" t="str">
            <v>CACIK_2.1.2</v>
          </cell>
        </row>
        <row r="205">
          <cell r="A205" t="str">
            <v>CACIK_2.1.2</v>
          </cell>
        </row>
        <row r="206">
          <cell r="A206" t="str">
            <v>CACIK_2.1.2</v>
          </cell>
        </row>
        <row r="207">
          <cell r="A207" t="str">
            <v>CACIK_2.1.2</v>
          </cell>
        </row>
        <row r="208">
          <cell r="A208" t="str">
            <v>CACIK_2.1.2</v>
          </cell>
        </row>
        <row r="209">
          <cell r="A209" t="str">
            <v>CACIK_2.1.2</v>
          </cell>
        </row>
        <row r="210">
          <cell r="A210" t="str">
            <v>CACIK_2.1.2</v>
          </cell>
        </row>
        <row r="211">
          <cell r="A211" t="str">
            <v>CACIK_2.1.2</v>
          </cell>
        </row>
        <row r="212">
          <cell r="A212" t="str">
            <v>CACIK_2.1.2</v>
          </cell>
        </row>
        <row r="213">
          <cell r="A213" t="str">
            <v>CACIK_2.1.2</v>
          </cell>
        </row>
        <row r="214">
          <cell r="A214" t="str">
            <v>CACIK_2.1.2</v>
          </cell>
        </row>
        <row r="215">
          <cell r="A215" t="str">
            <v>CACIK_2.1.2</v>
          </cell>
        </row>
        <row r="216">
          <cell r="A216" t="str">
            <v>CACIK_2.1.2</v>
          </cell>
        </row>
        <row r="217">
          <cell r="A217" t="str">
            <v>CACIK_2.1.2</v>
          </cell>
        </row>
        <row r="218">
          <cell r="A218" t="str">
            <v>CACIK_2.1.2</v>
          </cell>
        </row>
        <row r="219">
          <cell r="A219" t="str">
            <v>CACIK_2.1.2</v>
          </cell>
        </row>
        <row r="220">
          <cell r="A220" t="str">
            <v>CACIK_2.1.2</v>
          </cell>
        </row>
        <row r="221">
          <cell r="A221" t="str">
            <v>CACIK_2.1.2</v>
          </cell>
        </row>
        <row r="222">
          <cell r="A222" t="str">
            <v>CACIK_2.1.2</v>
          </cell>
        </row>
        <row r="223">
          <cell r="A223" t="str">
            <v>CACIK_2.1.2</v>
          </cell>
        </row>
        <row r="224">
          <cell r="A224" t="str">
            <v>CACIK_2.1.2</v>
          </cell>
        </row>
        <row r="225">
          <cell r="A225" t="str">
            <v>CACIK_2.1.2</v>
          </cell>
        </row>
        <row r="226">
          <cell r="A226" t="str">
            <v>CACIK_2.1.2</v>
          </cell>
        </row>
        <row r="227">
          <cell r="A227" t="str">
            <v>CACIK_2.1.2</v>
          </cell>
        </row>
        <row r="228">
          <cell r="A228" t="str">
            <v>CACIK_2.1.2</v>
          </cell>
        </row>
        <row r="229">
          <cell r="A229" t="str">
            <v>CACIK_2.1.2</v>
          </cell>
        </row>
        <row r="230">
          <cell r="A230" t="str">
            <v>CACIK_2.1.2</v>
          </cell>
        </row>
        <row r="231">
          <cell r="A231" t="str">
            <v>CACIK_2.1.2</v>
          </cell>
        </row>
        <row r="232">
          <cell r="A232" t="str">
            <v>CACIK_2.1.2</v>
          </cell>
        </row>
        <row r="233">
          <cell r="A233" t="str">
            <v>CACIK_2.1.2</v>
          </cell>
        </row>
        <row r="234">
          <cell r="A234" t="str">
            <v>CACIK_2.1.2</v>
          </cell>
        </row>
        <row r="235">
          <cell r="A235" t="str">
            <v>CACIK_2.1.2</v>
          </cell>
        </row>
        <row r="236">
          <cell r="A236" t="str">
            <v>CACIK_2.1.2</v>
          </cell>
        </row>
        <row r="237">
          <cell r="A237" t="str">
            <v>CACIK_2.1.2</v>
          </cell>
        </row>
        <row r="238">
          <cell r="A238" t="str">
            <v>CACIK_2.1.2</v>
          </cell>
        </row>
        <row r="239">
          <cell r="A239" t="str">
            <v>CACIK_2.1.2</v>
          </cell>
        </row>
        <row r="240">
          <cell r="A240" t="str">
            <v>CACIK_2.1.2</v>
          </cell>
        </row>
        <row r="241">
          <cell r="A241" t="str">
            <v>CACIK_2.1.2</v>
          </cell>
        </row>
        <row r="242">
          <cell r="A242" t="str">
            <v>CACIK_2.1.2</v>
          </cell>
        </row>
        <row r="243">
          <cell r="A243" t="str">
            <v>CACIK_2.1.2</v>
          </cell>
        </row>
        <row r="244">
          <cell r="A244" t="str">
            <v>CACIK_2.1.2</v>
          </cell>
        </row>
        <row r="245">
          <cell r="A245" t="str">
            <v>CACIK_2.1.2</v>
          </cell>
        </row>
        <row r="246">
          <cell r="A246" t="str">
            <v>CACIK_2.1.2</v>
          </cell>
        </row>
        <row r="247">
          <cell r="A247" t="str">
            <v>CACIK_2.1.2</v>
          </cell>
        </row>
        <row r="248">
          <cell r="A248" t="str">
            <v>CACIK_2.1.2</v>
          </cell>
        </row>
        <row r="249">
          <cell r="A249" t="str">
            <v>CACIK_2.1.2</v>
          </cell>
        </row>
        <row r="250">
          <cell r="A250" t="str">
            <v>CACIK_2.1.2</v>
          </cell>
        </row>
        <row r="251">
          <cell r="A251" t="str">
            <v>CACIK_2.1.2</v>
          </cell>
        </row>
        <row r="252">
          <cell r="A252" t="str">
            <v>CACIK_2.1.2</v>
          </cell>
        </row>
        <row r="253">
          <cell r="A253" t="str">
            <v>CACIK_2.1.2</v>
          </cell>
        </row>
        <row r="254">
          <cell r="A254" t="str">
            <v>CACIK_2.1.2</v>
          </cell>
        </row>
        <row r="255">
          <cell r="A255" t="str">
            <v>CACIK_2.1.2</v>
          </cell>
        </row>
        <row r="256">
          <cell r="A256" t="str">
            <v>CACIK_2.1.2</v>
          </cell>
        </row>
        <row r="257">
          <cell r="A257" t="str">
            <v>CACIK_2.1.2</v>
          </cell>
        </row>
        <row r="258">
          <cell r="A258" t="str">
            <v>CACIK_2.1.2</v>
          </cell>
        </row>
        <row r="259">
          <cell r="A259" t="str">
            <v>CACIK_2.1.2</v>
          </cell>
        </row>
        <row r="260">
          <cell r="A260" t="str">
            <v>CACIK_2.1.2</v>
          </cell>
        </row>
        <row r="261">
          <cell r="A261" t="str">
            <v>CACIK_2.1.2</v>
          </cell>
        </row>
        <row r="262">
          <cell r="A262" t="str">
            <v>CACIK_2.1.2</v>
          </cell>
        </row>
        <row r="263">
          <cell r="A263" t="str">
            <v>CACIK_2.1.2</v>
          </cell>
        </row>
        <row r="264">
          <cell r="A264" t="str">
            <v>CACIK_2.1.2</v>
          </cell>
        </row>
        <row r="265">
          <cell r="A265" t="str">
            <v>CACIK_2.1.2</v>
          </cell>
        </row>
        <row r="266">
          <cell r="A266" t="str">
            <v>CACIK_2.1.2</v>
          </cell>
        </row>
        <row r="267">
          <cell r="A267" t="str">
            <v>CACIK_2.1.2</v>
          </cell>
        </row>
        <row r="268">
          <cell r="A268" t="str">
            <v>CACIK_2.1.2</v>
          </cell>
        </row>
        <row r="269">
          <cell r="A269" t="str">
            <v>CACIK_2.1.2</v>
          </cell>
        </row>
        <row r="270">
          <cell r="A270" t="str">
            <v>CACIK_2.1.2</v>
          </cell>
        </row>
        <row r="271">
          <cell r="A271" t="str">
            <v>CACIK_2.1.2</v>
          </cell>
        </row>
        <row r="272">
          <cell r="A272" t="str">
            <v>CACIK_2.1.2</v>
          </cell>
        </row>
        <row r="273">
          <cell r="A273" t="str">
            <v>CACIK_2.1.2</v>
          </cell>
        </row>
        <row r="274">
          <cell r="A274" t="str">
            <v>CACIK_2.1.2</v>
          </cell>
        </row>
        <row r="275">
          <cell r="A275" t="str">
            <v>CACIK_2.1.2</v>
          </cell>
        </row>
        <row r="276">
          <cell r="A276" t="str">
            <v>CACIK_2.1.2</v>
          </cell>
        </row>
        <row r="277">
          <cell r="A277" t="str">
            <v>CACIK_2.1.2</v>
          </cell>
        </row>
        <row r="278">
          <cell r="A278" t="str">
            <v>CACIK_2.1.2</v>
          </cell>
        </row>
        <row r="279">
          <cell r="A279" t="str">
            <v>CACIK_2.1.2</v>
          </cell>
        </row>
        <row r="280">
          <cell r="A280" t="str">
            <v>CACIK_2.1.2</v>
          </cell>
        </row>
        <row r="281">
          <cell r="A281" t="str">
            <v>CACIK_2.1.2</v>
          </cell>
        </row>
        <row r="282">
          <cell r="A282" t="str">
            <v>CACIK_2.1.2</v>
          </cell>
        </row>
        <row r="283">
          <cell r="A283" t="str">
            <v>CACIK_2.1.2</v>
          </cell>
        </row>
        <row r="284">
          <cell r="A284" t="str">
            <v>CACIK_2.1.2</v>
          </cell>
        </row>
        <row r="285">
          <cell r="A285" t="str">
            <v>CACIK_2.1.2</v>
          </cell>
        </row>
        <row r="286">
          <cell r="A286" t="str">
            <v>CACIK_2.1.2</v>
          </cell>
        </row>
        <row r="287">
          <cell r="A287" t="str">
            <v>CACIK_2.1.2</v>
          </cell>
        </row>
        <row r="288">
          <cell r="A288" t="str">
            <v>CACIK_2.1.2</v>
          </cell>
        </row>
        <row r="289">
          <cell r="A289" t="str">
            <v>CACIK_2.1.2</v>
          </cell>
        </row>
        <row r="290">
          <cell r="A290" t="str">
            <v>CACIK_2.1.2</v>
          </cell>
        </row>
        <row r="291">
          <cell r="A291" t="str">
            <v>CACIK_2.1.2</v>
          </cell>
        </row>
        <row r="292">
          <cell r="A292" t="str">
            <v>CACIK_2.1.2</v>
          </cell>
        </row>
        <row r="293">
          <cell r="A293" t="str">
            <v>CACIK_2.1.2</v>
          </cell>
        </row>
        <row r="294">
          <cell r="A294" t="str">
            <v>CACIK_2.1.2</v>
          </cell>
        </row>
        <row r="295">
          <cell r="A295" t="str">
            <v>CACIK_2.1.2</v>
          </cell>
        </row>
        <row r="296">
          <cell r="A296" t="str">
            <v>CACIK_2.1.2</v>
          </cell>
        </row>
        <row r="297">
          <cell r="A297" t="str">
            <v>CACIK_2.1.2</v>
          </cell>
        </row>
        <row r="298">
          <cell r="A298" t="str">
            <v>CACIK_2.1.2</v>
          </cell>
        </row>
        <row r="299">
          <cell r="A299" t="str">
            <v>CACIK_2.1.2</v>
          </cell>
        </row>
        <row r="300">
          <cell r="A300" t="str">
            <v>CACIK_2.1.2</v>
          </cell>
        </row>
        <row r="301">
          <cell r="A301" t="str">
            <v>CACIK_2.1.2</v>
          </cell>
        </row>
        <row r="302">
          <cell r="A302" t="str">
            <v>CACIK_2.1.2</v>
          </cell>
        </row>
        <row r="303">
          <cell r="A303" t="str">
            <v>CACIK_2.1.2</v>
          </cell>
        </row>
        <row r="304">
          <cell r="A304" t="str">
            <v>CACIK_2.1.2</v>
          </cell>
        </row>
        <row r="305">
          <cell r="A305" t="str">
            <v>CACIK_2.1.2</v>
          </cell>
        </row>
        <row r="306">
          <cell r="A306" t="str">
            <v>CACIK_2.1.2</v>
          </cell>
        </row>
        <row r="307">
          <cell r="A307" t="str">
            <v>CACIK_2.1.2</v>
          </cell>
        </row>
        <row r="308">
          <cell r="A308" t="str">
            <v>CACIK_2.1.2</v>
          </cell>
        </row>
        <row r="309">
          <cell r="A309" t="str">
            <v>CACIK_2.1.2</v>
          </cell>
        </row>
        <row r="310">
          <cell r="A310" t="str">
            <v>CACIK_2.1.2</v>
          </cell>
        </row>
        <row r="311">
          <cell r="A311" t="str">
            <v>CACIK_2.1.2</v>
          </cell>
        </row>
        <row r="312">
          <cell r="A312" t="str">
            <v>CACIK_2.1.2</v>
          </cell>
        </row>
        <row r="313">
          <cell r="A313" t="str">
            <v>CACIK_2.1.2</v>
          </cell>
        </row>
        <row r="314">
          <cell r="A314" t="str">
            <v>CACIK_2.1.2</v>
          </cell>
        </row>
        <row r="315">
          <cell r="A315" t="str">
            <v>CACIK_2.1.2</v>
          </cell>
        </row>
        <row r="316">
          <cell r="A316" t="str">
            <v>CACIK_2.1.2</v>
          </cell>
        </row>
        <row r="317">
          <cell r="A317" t="str">
            <v>CACIK_2.1.2</v>
          </cell>
        </row>
        <row r="318">
          <cell r="A318" t="str">
            <v>CACIK_2.1.2</v>
          </cell>
        </row>
        <row r="319">
          <cell r="A319" t="str">
            <v>CACIK_2.1.2</v>
          </cell>
        </row>
        <row r="320">
          <cell r="A320" t="str">
            <v>CACIK_2.1.2</v>
          </cell>
        </row>
        <row r="321">
          <cell r="A321" t="str">
            <v>CACIK_2.1.2</v>
          </cell>
        </row>
      </sheetData>
      <sheetData sheetId="3"/>
      <sheetData sheetId="4"/>
      <sheetData sheetId="5"/>
      <sheetData sheetId="6"/>
      <sheetData sheetId="7">
        <row r="1">
          <cell r="E1" t="str">
            <v>Localidad</v>
          </cell>
          <cell r="F1" t="str">
            <v>Centro</v>
          </cell>
          <cell r="G1" t="str">
            <v>Lugar de identificación</v>
          </cell>
          <cell r="I1" t="str">
            <v>Responsables de registro</v>
          </cell>
          <cell r="K1" t="str">
            <v>Género</v>
          </cell>
          <cell r="O1" t="str">
            <v>ACTIVIDAD21</v>
          </cell>
          <cell r="P1" t="str">
            <v>ACTIVIDAD22</v>
          </cell>
          <cell r="Q1" t="str">
            <v>ACTIVIDAD23</v>
          </cell>
          <cell r="R1" t="str">
            <v>ACTIVIDAD25</v>
          </cell>
          <cell r="S1" t="str">
            <v>ACTIVIDAD26</v>
          </cell>
          <cell r="T1" t="str">
            <v xml:space="preserve">Estatus gestion </v>
          </cell>
          <cell r="U1" t="str">
            <v>Seguimiento gestion 2.2.</v>
          </cell>
          <cell r="AB1" t="str">
            <v>ID MPLV</v>
          </cell>
        </row>
        <row r="2">
          <cell r="A2" t="str">
            <v>Mujeres por la Vida</v>
          </cell>
          <cell r="E2" t="str">
            <v>Virtual</v>
          </cell>
          <cell r="F2" t="str">
            <v>Aula virtual Tinta Violeta</v>
          </cell>
          <cell r="G2" t="str">
            <v>Centro</v>
          </cell>
          <cell r="H2" t="str">
            <v>julio</v>
          </cell>
          <cell r="I2" t="str">
            <v>Responsable Registro 1</v>
          </cell>
          <cell r="K2" t="str">
            <v>H</v>
          </cell>
          <cell r="O2" t="str">
            <v>Info sobre una tematica especifica</v>
          </cell>
          <cell r="P2" t="str">
            <v>Acceso a documentacion legal</v>
          </cell>
          <cell r="Q2" t="str">
            <v>Jornadas abiertas</v>
          </cell>
          <cell r="R2" t="str">
            <v>Formacion completa</v>
          </cell>
          <cell r="S2" t="str">
            <v>Ingreso a casa</v>
          </cell>
          <cell r="T2" t="str">
            <v>Atendida</v>
          </cell>
          <cell r="U2" t="str">
            <v>Se ha atendido directamente</v>
          </cell>
          <cell r="AB2" t="str">
            <v>MPLV_2.1.1_sep</v>
          </cell>
        </row>
        <row r="3">
          <cell r="A3" t="str">
            <v>Tinta Violeta</v>
          </cell>
          <cell r="G3" t="str">
            <v>Esp. Comunit.</v>
          </cell>
          <cell r="H3" t="str">
            <v>agosto</v>
          </cell>
          <cell r="I3" t="str">
            <v>Responsable Registro 2</v>
          </cell>
          <cell r="K3" t="str">
            <v>M</v>
          </cell>
          <cell r="O3" t="str">
            <v>Enlace con sesiones de grupo</v>
          </cell>
          <cell r="P3" t="str">
            <v>Acceso a servicios administrativos</v>
          </cell>
          <cell r="Q3" t="str">
            <v>Sesiones grupales especificas</v>
          </cell>
          <cell r="R3" t="str">
            <v>Violencia</v>
          </cell>
          <cell r="T3" t="str">
            <v>Gestionada</v>
          </cell>
          <cell r="U3" t="str">
            <v>No se ha podido derivar por falta de servicios</v>
          </cell>
          <cell r="AB3" t="str">
            <v>MPLV_2.1.1_oct</v>
          </cell>
        </row>
        <row r="4">
          <cell r="A4" t="str">
            <v>Cacica Urimare</v>
          </cell>
          <cell r="G4" t="str">
            <v>Casa</v>
          </cell>
          <cell r="H4" t="str">
            <v>septiembre</v>
          </cell>
          <cell r="I4" t="str">
            <v>Responsable Registro 3</v>
          </cell>
          <cell r="K4" t="str">
            <v>Otre</v>
          </cell>
          <cell r="O4" t="str">
            <v>Enlace con gestion de casos</v>
          </cell>
          <cell r="P4" t="str">
            <v>Acceso a abrigo/residencias</v>
          </cell>
          <cell r="Q4" t="str">
            <v>Sensibilizacion en remoto</v>
          </cell>
          <cell r="R4" t="str">
            <v>Atencion psicosocial</v>
          </cell>
          <cell r="T4" t="str">
            <v>Establecida</v>
          </cell>
          <cell r="U4" t="str">
            <v>Se ha derivado/acompañado pero no ha recibido la atencion requerida</v>
          </cell>
          <cell r="AB4" t="str">
            <v>MPLV_2.1.1_nov</v>
          </cell>
        </row>
        <row r="5">
          <cell r="A5" t="str">
            <v>FCI-Tejiéndonos Mujeres</v>
          </cell>
          <cell r="G5" t="str">
            <v>Otro</v>
          </cell>
          <cell r="H5" t="str">
            <v>octubre</v>
          </cell>
          <cell r="O5" t="str">
            <v>Apoyo psicosocial</v>
          </cell>
          <cell r="P5" t="str">
            <v>Acceso a educacion</v>
          </cell>
          <cell r="R5" t="str">
            <v>Gestion de Casos</v>
          </cell>
          <cell r="T5" t="str">
            <v>Solicitada</v>
          </cell>
          <cell r="U5" t="str">
            <v>Se ha derivado acompañado  y  ha recibido la atencion requerida</v>
          </cell>
          <cell r="AB5" t="str">
            <v>MPLV_2.1.1_dic</v>
          </cell>
        </row>
        <row r="6">
          <cell r="A6" t="str">
            <v>Tinta Violeta-Calistenia Cultural</v>
          </cell>
          <cell r="H6" t="str">
            <v>noviembre</v>
          </cell>
          <cell r="O6" t="str">
            <v>Intervención de emergencia</v>
          </cell>
          <cell r="P6" t="str">
            <v>Acceso a justicia judicial</v>
          </cell>
          <cell r="T6" t="str">
            <v>En proceso</v>
          </cell>
          <cell r="U6" t="str">
            <v>Se ha derivado acompañado y ha recibido atencion parcial</v>
          </cell>
          <cell r="AB6" t="str">
            <v>MPLV_2.1.1_ene</v>
          </cell>
        </row>
        <row r="7">
          <cell r="H7" t="str">
            <v>diciembre</v>
          </cell>
          <cell r="O7" t="str">
            <v>Otros</v>
          </cell>
          <cell r="P7" t="str">
            <v>Otros</v>
          </cell>
          <cell r="T7" t="str">
            <v>Derivada</v>
          </cell>
          <cell r="U7" t="str">
            <v>No se ha podido hacer seguimiento</v>
          </cell>
          <cell r="AB7" t="str">
            <v>MPLV_2.1.1_feb</v>
          </cell>
        </row>
        <row r="8">
          <cell r="H8" t="str">
            <v>enero</v>
          </cell>
          <cell r="T8" t="str">
            <v>Incompleta</v>
          </cell>
          <cell r="U8" t="str">
            <v>Otros</v>
          </cell>
          <cell r="AB8" t="str">
            <v>MPLV_2.1.1_mar</v>
          </cell>
        </row>
        <row r="9">
          <cell r="H9" t="str">
            <v>febrero</v>
          </cell>
          <cell r="T9" t="str">
            <v>Completada</v>
          </cell>
          <cell r="AB9" t="str">
            <v>MPLV_2.1.1_abr</v>
          </cell>
        </row>
        <row r="10">
          <cell r="H10" t="str">
            <v>marzo</v>
          </cell>
          <cell r="AB10" t="str">
            <v>MPLV_2.1.1_may</v>
          </cell>
        </row>
        <row r="11">
          <cell r="H11" t="str">
            <v>abril</v>
          </cell>
          <cell r="AB11" t="str">
            <v>MPLV_2.1.1_jun</v>
          </cell>
        </row>
        <row r="12">
          <cell r="H12" t="str">
            <v>mayo</v>
          </cell>
          <cell r="AB12" t="str">
            <v>MPLV_2.1.2_sep</v>
          </cell>
        </row>
        <row r="13">
          <cell r="H13" t="str">
            <v>junio</v>
          </cell>
          <cell r="AB13" t="str">
            <v>MPLV_2.1.2_oct</v>
          </cell>
        </row>
        <row r="14">
          <cell r="AB14" t="str">
            <v>MPLV_2.1.2_nov</v>
          </cell>
        </row>
        <row r="15">
          <cell r="AB15" t="str">
            <v>MPLV_2.1.2_dic</v>
          </cell>
        </row>
        <row r="16">
          <cell r="AB16" t="str">
            <v>MPLV_2.1.2_ene</v>
          </cell>
        </row>
        <row r="17">
          <cell r="AB17" t="str">
            <v>MPLV_2.1.2_feb</v>
          </cell>
        </row>
        <row r="18">
          <cell r="AB18" t="str">
            <v>MPLV_2.1.2_mar</v>
          </cell>
        </row>
        <row r="19">
          <cell r="AB19" t="str">
            <v>MPLV_2.1.2_abr</v>
          </cell>
        </row>
        <row r="20">
          <cell r="AB20" t="str">
            <v>MPLV_2.1.2_may</v>
          </cell>
        </row>
        <row r="21">
          <cell r="AB21" t="str">
            <v>MPLV_2.1.2_jun</v>
          </cell>
        </row>
        <row r="22">
          <cell r="AB22" t="str">
            <v>MPLV_2.1.3_sep</v>
          </cell>
        </row>
        <row r="23">
          <cell r="AB23" t="str">
            <v>MPLV_2.1.3_oct</v>
          </cell>
        </row>
        <row r="24">
          <cell r="AB24" t="str">
            <v>MPLV_2.1.3_nov</v>
          </cell>
        </row>
        <row r="25">
          <cell r="AB25" t="str">
            <v>MPLV_2.1.3_dic</v>
          </cell>
        </row>
        <row r="26">
          <cell r="AB26" t="str">
            <v>MPLV_2.1.3_ene</v>
          </cell>
        </row>
        <row r="27">
          <cell r="AB27" t="str">
            <v>MPLV_2.1.3_feb</v>
          </cell>
        </row>
        <row r="28">
          <cell r="AB28" t="str">
            <v>MPLV_2.1.3_mar</v>
          </cell>
        </row>
        <row r="29">
          <cell r="AB29" t="str">
            <v>MPLV_2.1.3_abr</v>
          </cell>
        </row>
        <row r="30">
          <cell r="AB30" t="str">
            <v>MPLV_2.1.3_may</v>
          </cell>
        </row>
        <row r="31">
          <cell r="AB31" t="str">
            <v>MPLV_2.1.3_jun</v>
          </cell>
        </row>
        <row r="32">
          <cell r="AB32" t="str">
            <v>MPLV_2.1.4_sep</v>
          </cell>
        </row>
        <row r="33">
          <cell r="AB33" t="str">
            <v>MPLV_2.1.4_oct</v>
          </cell>
        </row>
        <row r="34">
          <cell r="AB34" t="str">
            <v>MPLV_2.1.4_nov</v>
          </cell>
        </row>
        <row r="35">
          <cell r="AB35" t="str">
            <v>MPLV_2.1.4_dic</v>
          </cell>
        </row>
        <row r="36">
          <cell r="AB36" t="str">
            <v>MPLV_2.1.4_ene</v>
          </cell>
        </row>
        <row r="37">
          <cell r="AB37" t="str">
            <v>MPLV_2.1.4_feb</v>
          </cell>
        </row>
        <row r="38">
          <cell r="AB38" t="str">
            <v>MPLV_2.1.4_mar</v>
          </cell>
        </row>
        <row r="39">
          <cell r="AB39" t="str">
            <v>MPLV_2.1.4_abr</v>
          </cell>
        </row>
        <row r="40">
          <cell r="AB40" t="str">
            <v>MPLV_2.1.4_may</v>
          </cell>
        </row>
        <row r="41">
          <cell r="AB41" t="str">
            <v>MPLV_2.1.4_jun</v>
          </cell>
        </row>
        <row r="42">
          <cell r="AB42" t="str">
            <v>MPLV_2.2.1_sep</v>
          </cell>
        </row>
        <row r="43">
          <cell r="AB43" t="str">
            <v>MPLV_2.2.1_oct</v>
          </cell>
        </row>
        <row r="44">
          <cell r="AB44" t="str">
            <v>MPLV_2.2.1_nov</v>
          </cell>
        </row>
        <row r="45">
          <cell r="AB45" t="str">
            <v>MPLV_2.2.1_dic</v>
          </cell>
        </row>
        <row r="46">
          <cell r="AB46" t="str">
            <v>MPLV_2.2.1_ene</v>
          </cell>
        </row>
        <row r="47">
          <cell r="AB47" t="str">
            <v>MPLV_2.2.1_feb</v>
          </cell>
        </row>
        <row r="48">
          <cell r="AB48" t="str">
            <v>MPLV_2.2.1_mar</v>
          </cell>
        </row>
        <row r="49">
          <cell r="AB49" t="str">
            <v>MPLV_2.2.1_abr</v>
          </cell>
        </row>
        <row r="50">
          <cell r="AB50" t="str">
            <v>MPLV_2.2.1_may</v>
          </cell>
        </row>
        <row r="51">
          <cell r="AB51" t="str">
            <v>MPLV_2.2.1_jun</v>
          </cell>
        </row>
        <row r="52">
          <cell r="AB52" t="str">
            <v>MPLV_2.2.2_sep</v>
          </cell>
        </row>
        <row r="53">
          <cell r="AB53" t="str">
            <v>MPLV_2.2.2_oct</v>
          </cell>
        </row>
        <row r="54">
          <cell r="AB54" t="str">
            <v>MPLV_2.2.2_nov</v>
          </cell>
        </row>
        <row r="55">
          <cell r="AB55" t="str">
            <v>MPLV_2.2.2_dic</v>
          </cell>
        </row>
        <row r="56">
          <cell r="AB56" t="str">
            <v>MPLV_2.2.2_ene</v>
          </cell>
        </row>
        <row r="57">
          <cell r="AB57" t="str">
            <v>MPLV_2.2.2_feb</v>
          </cell>
        </row>
        <row r="58">
          <cell r="AB58" t="str">
            <v>MPLV_2.2.2_mar</v>
          </cell>
        </row>
        <row r="59">
          <cell r="AB59" t="str">
            <v>MPLV_2.2.2_abr</v>
          </cell>
        </row>
        <row r="60">
          <cell r="AB60" t="str">
            <v>MPLV_2.2.2_may</v>
          </cell>
        </row>
        <row r="61">
          <cell r="AB61" t="str">
            <v>MPLV_2.2.2_jun</v>
          </cell>
        </row>
        <row r="62">
          <cell r="AB62" t="str">
            <v>MPLV_2.2.3_sep</v>
          </cell>
        </row>
        <row r="63">
          <cell r="AB63" t="str">
            <v>MPLV_2.2.3_oct</v>
          </cell>
        </row>
        <row r="64">
          <cell r="AB64" t="str">
            <v>MPLV_2.2.3_nov</v>
          </cell>
        </row>
        <row r="65">
          <cell r="AB65" t="str">
            <v>MPLV_2.2.3_dic</v>
          </cell>
        </row>
        <row r="66">
          <cell r="AB66" t="str">
            <v>MPLV_2.2.3_ene</v>
          </cell>
        </row>
        <row r="67">
          <cell r="AB67" t="str">
            <v>MPLV_2.2.3_feb</v>
          </cell>
        </row>
        <row r="68">
          <cell r="AB68" t="str">
            <v>MPLV_2.2.3_mar</v>
          </cell>
        </row>
        <row r="69">
          <cell r="AB69" t="str">
            <v>MPLV_2.2.3_abr</v>
          </cell>
        </row>
        <row r="70">
          <cell r="AB70" t="str">
            <v>MPLV_2.2.3_may</v>
          </cell>
        </row>
        <row r="71">
          <cell r="AB71" t="str">
            <v>MPLV_2.2.3_jun</v>
          </cell>
        </row>
        <row r="72">
          <cell r="AB72" t="str">
            <v>MPLV_2.2.4_sep</v>
          </cell>
        </row>
        <row r="73">
          <cell r="AB73" t="str">
            <v>MPLV_2.2.4_oct</v>
          </cell>
        </row>
        <row r="74">
          <cell r="AB74" t="str">
            <v>MPLV_2.2.4_nov</v>
          </cell>
        </row>
        <row r="75">
          <cell r="AB75" t="str">
            <v>MPLV_2.2.4_dic</v>
          </cell>
        </row>
        <row r="76">
          <cell r="AB76" t="str">
            <v>MPLV_2.2.4_ene</v>
          </cell>
        </row>
        <row r="77">
          <cell r="AB77" t="str">
            <v>MPLV_2.2.4_feb</v>
          </cell>
        </row>
        <row r="78">
          <cell r="AB78" t="str">
            <v>MPLV_2.2.4_mar</v>
          </cell>
        </row>
        <row r="79">
          <cell r="AB79" t="str">
            <v>MPLV_2.2.4_abr</v>
          </cell>
        </row>
        <row r="80">
          <cell r="AB80" t="str">
            <v>MPLV_2.2.4_may</v>
          </cell>
        </row>
        <row r="81">
          <cell r="AB81" t="str">
            <v>MPLV_2.2.4_jun</v>
          </cell>
        </row>
        <row r="82">
          <cell r="AB82" t="str">
            <v>MPLV_2.2.5_sep</v>
          </cell>
        </row>
        <row r="83">
          <cell r="AB83" t="str">
            <v>MPLV_2.2.5_oct</v>
          </cell>
        </row>
        <row r="84">
          <cell r="AB84" t="str">
            <v>MPLV_2.2.5_nov</v>
          </cell>
        </row>
        <row r="85">
          <cell r="AB85" t="str">
            <v>MPLV_2.2.5_dic</v>
          </cell>
        </row>
        <row r="86">
          <cell r="AB86" t="str">
            <v>MPLV_2.2.5_ene</v>
          </cell>
        </row>
        <row r="87">
          <cell r="AB87" t="str">
            <v>MPLV_2.2.5_feb</v>
          </cell>
        </row>
        <row r="88">
          <cell r="AB88" t="str">
            <v>MPLV_2.2.5_mar</v>
          </cell>
        </row>
        <row r="89">
          <cell r="AB89" t="str">
            <v>MPLV_2.2.5_abr</v>
          </cell>
        </row>
        <row r="90">
          <cell r="AB90" t="str">
            <v>MPLV_2.2.5_may</v>
          </cell>
        </row>
        <row r="91">
          <cell r="AB91" t="str">
            <v>MPLV_2.2.5_jun</v>
          </cell>
        </row>
        <row r="92">
          <cell r="AB92" t="str">
            <v>MPLV_2.3.1_sep</v>
          </cell>
        </row>
        <row r="93">
          <cell r="AB93" t="str">
            <v>MPLV_2.3.1_oct</v>
          </cell>
        </row>
        <row r="94">
          <cell r="AB94" t="str">
            <v>MPLV_2.3.1_nov</v>
          </cell>
        </row>
        <row r="95">
          <cell r="AB95" t="str">
            <v>MPLV_2.3.1_dic</v>
          </cell>
        </row>
        <row r="96">
          <cell r="AB96" t="str">
            <v>MPLV_2.3.1_ene</v>
          </cell>
        </row>
        <row r="97">
          <cell r="AB97" t="str">
            <v>MPLV_2.3.1_feb</v>
          </cell>
        </row>
        <row r="98">
          <cell r="AB98" t="str">
            <v>MPLV_2.3.1_mar</v>
          </cell>
        </row>
        <row r="99">
          <cell r="AB99" t="str">
            <v>MPLV_2.3.1_abr</v>
          </cell>
        </row>
        <row r="100">
          <cell r="AB100" t="str">
            <v>MPLV_2.3.1_may</v>
          </cell>
        </row>
        <row r="101">
          <cell r="AB101" t="str">
            <v>MPLV_2.3.1_jun</v>
          </cell>
        </row>
        <row r="102">
          <cell r="AB102" t="str">
            <v>MPLV_2.3.2_sep</v>
          </cell>
        </row>
        <row r="103">
          <cell r="AB103" t="str">
            <v>MPLV_2.3.2_oct</v>
          </cell>
        </row>
        <row r="104">
          <cell r="AB104" t="str">
            <v>MPLV_2.3.2_nov</v>
          </cell>
        </row>
        <row r="105">
          <cell r="AB105" t="str">
            <v>MPLV_2.3.2_dic</v>
          </cell>
        </row>
        <row r="106">
          <cell r="AB106" t="str">
            <v>MPLV_2.3.2_ene</v>
          </cell>
        </row>
        <row r="107">
          <cell r="AB107" t="str">
            <v>MPLV_2.3.2_feb</v>
          </cell>
        </row>
        <row r="108">
          <cell r="AB108" t="str">
            <v>MPLV_2.3.2_mar</v>
          </cell>
        </row>
        <row r="109">
          <cell r="AB109" t="str">
            <v>MPLV_2.3.2_abr</v>
          </cell>
        </row>
        <row r="110">
          <cell r="AB110" t="str">
            <v>MPLV_2.3.2_may</v>
          </cell>
        </row>
        <row r="111">
          <cell r="AB111" t="str">
            <v>MPLV_2.3.2_jun</v>
          </cell>
        </row>
        <row r="112">
          <cell r="AB112" t="str">
            <v>MPLV_2.3.3_sep</v>
          </cell>
        </row>
        <row r="113">
          <cell r="AB113" t="str">
            <v>MPLV_2.3.3_oct</v>
          </cell>
        </row>
        <row r="114">
          <cell r="AB114" t="str">
            <v>MPLV_2.3.3_nov</v>
          </cell>
        </row>
        <row r="115">
          <cell r="AB115" t="str">
            <v>MPLV_2.3.3_dic</v>
          </cell>
        </row>
        <row r="116">
          <cell r="AB116" t="str">
            <v>MPLV_2.3.3_ene</v>
          </cell>
        </row>
        <row r="117">
          <cell r="AB117" t="str">
            <v>MPLV_2.3.3_feb</v>
          </cell>
        </row>
        <row r="118">
          <cell r="AB118" t="str">
            <v>MPLV_2.3.3_mar</v>
          </cell>
        </row>
        <row r="119">
          <cell r="AB119" t="str">
            <v>MPLV_2.3.3_abr</v>
          </cell>
        </row>
        <row r="120">
          <cell r="AB120" t="str">
            <v>MPLV_2.3.3_may</v>
          </cell>
        </row>
        <row r="121">
          <cell r="AB121" t="str">
            <v>MPLV_2.3.3_jun</v>
          </cell>
        </row>
        <row r="122">
          <cell r="AB122" t="str">
            <v>MPLV_2.3.4_sep</v>
          </cell>
        </row>
        <row r="123">
          <cell r="AB123" t="str">
            <v>MPLV_2.3.4_oct</v>
          </cell>
        </row>
        <row r="124">
          <cell r="AB124" t="str">
            <v>MPLV_2.3.4_nov</v>
          </cell>
        </row>
        <row r="125">
          <cell r="AB125" t="str">
            <v>MPLV_2.3.4_dic</v>
          </cell>
        </row>
        <row r="126">
          <cell r="AB126" t="str">
            <v>MPLV_2.3.4_ene</v>
          </cell>
        </row>
        <row r="127">
          <cell r="AB127" t="str">
            <v>MPLV_2.3.4_feb</v>
          </cell>
        </row>
        <row r="128">
          <cell r="AB128" t="str">
            <v>MPLV_2.3.4_mar</v>
          </cell>
        </row>
        <row r="129">
          <cell r="AB129" t="str">
            <v>MPLV_2.3.4_abr</v>
          </cell>
        </row>
        <row r="130">
          <cell r="AB130" t="str">
            <v>MPLV_2.3.4_may</v>
          </cell>
        </row>
        <row r="131">
          <cell r="AB131" t="str">
            <v>MPLV_2.3.4_jun</v>
          </cell>
        </row>
        <row r="132">
          <cell r="AB132" t="str">
            <v>MPLV_2.3.5_sep</v>
          </cell>
        </row>
        <row r="133">
          <cell r="AB133" t="str">
            <v>MPLV_2.3.5_oct</v>
          </cell>
        </row>
        <row r="134">
          <cell r="AB134" t="str">
            <v>MPLV_2.3.5_nov</v>
          </cell>
        </row>
        <row r="135">
          <cell r="AB135" t="str">
            <v>MPLV_2.3.5_dic</v>
          </cell>
        </row>
        <row r="136">
          <cell r="AB136" t="str">
            <v>MPLV_2.3.5_ene</v>
          </cell>
        </row>
        <row r="137">
          <cell r="AB137" t="str">
            <v>MPLV_2.3.5_feb</v>
          </cell>
        </row>
        <row r="138">
          <cell r="AB138" t="str">
            <v>MPLV_2.3.5_mar</v>
          </cell>
        </row>
        <row r="139">
          <cell r="AB139" t="str">
            <v>MPLV_2.3.5_abr</v>
          </cell>
        </row>
        <row r="140">
          <cell r="AB140" t="str">
            <v>MPLV_2.3.5_may</v>
          </cell>
        </row>
        <row r="141">
          <cell r="AB141" t="str">
            <v>MPLV_2.3.5_jun</v>
          </cell>
        </row>
        <row r="142">
          <cell r="AB142" t="str">
            <v>MPLV_2.3.6_sep</v>
          </cell>
        </row>
        <row r="143">
          <cell r="AB143" t="str">
            <v>MPLV_2.3.6_oct</v>
          </cell>
        </row>
        <row r="144">
          <cell r="AB144" t="str">
            <v>MPLV_2.3.6_nov</v>
          </cell>
        </row>
        <row r="145">
          <cell r="AB145" t="str">
            <v>MPLV_2.3.6_dic</v>
          </cell>
        </row>
        <row r="146">
          <cell r="AB146" t="str">
            <v>MPLV_2.3.6_ene</v>
          </cell>
        </row>
        <row r="147">
          <cell r="AB147" t="str">
            <v>MPLV_2.3.6_feb</v>
          </cell>
        </row>
        <row r="148">
          <cell r="AB148" t="str">
            <v>MPLV_2.3.6_mar</v>
          </cell>
        </row>
        <row r="149">
          <cell r="AB149" t="str">
            <v>MPLV_2.3.6_abr</v>
          </cell>
        </row>
        <row r="150">
          <cell r="AB150" t="str">
            <v>MPLV_2.3.6_may</v>
          </cell>
        </row>
        <row r="151">
          <cell r="AB151" t="str">
            <v>MPLV_2.3.6_jun</v>
          </cell>
        </row>
        <row r="152">
          <cell r="AB152" t="str">
            <v>MPLV_2.3.7_sep</v>
          </cell>
        </row>
        <row r="153">
          <cell r="AB153" t="str">
            <v>MPLV_2.3.7_oct</v>
          </cell>
        </row>
        <row r="154">
          <cell r="AB154" t="str">
            <v>MPLV_2.3.7_nov</v>
          </cell>
        </row>
        <row r="155">
          <cell r="AB155" t="str">
            <v>MPLV_2.3.7_dic</v>
          </cell>
        </row>
        <row r="156">
          <cell r="AB156" t="str">
            <v>MPLV_2.3.7_ene</v>
          </cell>
        </row>
        <row r="157">
          <cell r="AB157" t="str">
            <v>MPLV_2.3.7_feb</v>
          </cell>
        </row>
        <row r="158">
          <cell r="AB158" t="str">
            <v>MPLV_2.3.7_mar</v>
          </cell>
        </row>
        <row r="159">
          <cell r="AB159" t="str">
            <v>MPLV_2.3.7_abr</v>
          </cell>
        </row>
        <row r="160">
          <cell r="AB160" t="str">
            <v>MPLV_2.3.7_may</v>
          </cell>
        </row>
        <row r="161">
          <cell r="AB161" t="str">
            <v>MPLV_2.3.7_jun</v>
          </cell>
        </row>
        <row r="162">
          <cell r="AB162" t="str">
            <v>MPLV_2.5.1_sep</v>
          </cell>
        </row>
        <row r="163">
          <cell r="AB163" t="str">
            <v>MPLV_2.5.1_oct</v>
          </cell>
        </row>
        <row r="164">
          <cell r="AB164" t="str">
            <v>MPLV_2.5.1_nov</v>
          </cell>
        </row>
        <row r="165">
          <cell r="AB165" t="str">
            <v>MPLV_2.5.1_dic</v>
          </cell>
        </row>
        <row r="166">
          <cell r="AB166" t="str">
            <v>MPLV_2.5.1_ene</v>
          </cell>
        </row>
        <row r="167">
          <cell r="AB167" t="str">
            <v>MPLV_2.5.1_feb</v>
          </cell>
        </row>
        <row r="168">
          <cell r="AB168" t="str">
            <v>MPLV_2.5.1_mar</v>
          </cell>
        </row>
        <row r="169">
          <cell r="AB169" t="str">
            <v>MPLV_2.5.1_abr</v>
          </cell>
        </row>
        <row r="170">
          <cell r="AB170" t="str">
            <v>MPLV_2.5.1_may</v>
          </cell>
        </row>
        <row r="171">
          <cell r="AB171" t="str">
            <v>MPLV_2.5.1_jun</v>
          </cell>
        </row>
        <row r="172">
          <cell r="AB172" t="str">
            <v>MPLV_2.5.2_sep</v>
          </cell>
        </row>
        <row r="173">
          <cell r="AB173" t="str">
            <v>MPLV_2.5.2_oct</v>
          </cell>
        </row>
        <row r="174">
          <cell r="AB174" t="str">
            <v>MPLV_2.5.2_nov</v>
          </cell>
        </row>
        <row r="175">
          <cell r="AB175" t="str">
            <v>MPLV_2.5.2_dic</v>
          </cell>
        </row>
        <row r="176">
          <cell r="AB176" t="str">
            <v>MPLV_2.5.2_ene</v>
          </cell>
        </row>
        <row r="177">
          <cell r="AB177" t="str">
            <v>MPLV_2.5.2_feb</v>
          </cell>
        </row>
        <row r="178">
          <cell r="AB178" t="str">
            <v>MPLV_2.5.2_mar</v>
          </cell>
        </row>
        <row r="179">
          <cell r="AB179" t="str">
            <v>MPLV_2.5.2_abr</v>
          </cell>
        </row>
        <row r="180">
          <cell r="AB180" t="str">
            <v>MPLV_2.5.2_may</v>
          </cell>
        </row>
        <row r="181">
          <cell r="AB181" t="str">
            <v>MPLV_2.5.2_jun</v>
          </cell>
        </row>
        <row r="182">
          <cell r="AB182" t="str">
            <v>MPLV_2.5.3_sep</v>
          </cell>
        </row>
        <row r="183">
          <cell r="AB183" t="str">
            <v>MPLV_2.5.3_oct</v>
          </cell>
        </row>
        <row r="184">
          <cell r="AB184" t="str">
            <v>MPLV_2.5.3_nov</v>
          </cell>
        </row>
        <row r="185">
          <cell r="AB185" t="str">
            <v>MPLV_2.5.3_dic</v>
          </cell>
        </row>
        <row r="186">
          <cell r="AB186" t="str">
            <v>MPLV_2.5.3_ene</v>
          </cell>
        </row>
        <row r="187">
          <cell r="AB187" t="str">
            <v>MPLV_2.5.3_feb</v>
          </cell>
        </row>
        <row r="188">
          <cell r="AB188" t="str">
            <v>MPLV_2.5.3_mar</v>
          </cell>
        </row>
        <row r="189">
          <cell r="AB189" t="str">
            <v>MPLV_2.5.3_abr</v>
          </cell>
        </row>
        <row r="190">
          <cell r="AB190" t="str">
            <v>MPLV_2.5.3_may</v>
          </cell>
        </row>
        <row r="191">
          <cell r="AB191" t="str">
            <v>MPLV_2.5.3_jun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ACIONES"/>
      <sheetName val="BENEFICIARIES"/>
      <sheetName val="DINAMICA BENEFICIARIES"/>
      <sheetName val="DINAMICA BENEFICIARIES (3)"/>
      <sheetName val="DINAMICA BENEFICIARIES (2)"/>
      <sheetName val="BENEFICIARIES KITS"/>
      <sheetName val="LISTAS DE VALIDACION"/>
      <sheetName val="Data validation COOPI"/>
      <sheetName val="ESTADOS"/>
      <sheetName val="RED_TINTAVIOLETA_REPORTE BENEF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Distrito_Capital</v>
          </cell>
        </row>
        <row r="3">
          <cell r="A3" t="str">
            <v>Lara</v>
          </cell>
        </row>
        <row r="4">
          <cell r="A4" t="str">
            <v>Miranda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ESTADOS"/>
      <sheetName val="LISTAS"/>
      <sheetName val="CONSOLIDADO"/>
      <sheetName val="CONSOLIDADO (POR EDAD)"/>
    </sheetNames>
    <sheetDataSet>
      <sheetData sheetId="0"/>
      <sheetData sheetId="1"/>
      <sheetData sheetId="2">
        <row r="1">
          <cell r="A1" t="str">
            <v>Organización</v>
          </cell>
          <cell r="B1" t="str">
            <v>Numeral</v>
          </cell>
        </row>
        <row r="2">
          <cell r="A2" t="str">
            <v>Mujeres por la Vida</v>
          </cell>
          <cell r="B2" t="str">
            <v>2.1</v>
          </cell>
        </row>
        <row r="3">
          <cell r="A3" t="str">
            <v>Tinta Violeta</v>
          </cell>
          <cell r="B3" t="str">
            <v>2.2</v>
          </cell>
        </row>
        <row r="4">
          <cell r="A4" t="str">
            <v>Cacica Urimare</v>
          </cell>
          <cell r="B4" t="str">
            <v>2.3</v>
          </cell>
        </row>
        <row r="5">
          <cell r="A5" t="str">
            <v>FCI-Tejiéndonos Mujeres</v>
          </cell>
          <cell r="B5" t="str">
            <v>2.5</v>
          </cell>
        </row>
        <row r="6">
          <cell r="A6" t="str">
            <v>Tinta Violeta-Calistenia Cultural</v>
          </cell>
          <cell r="B6" t="str">
            <v>2.6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a Gonzalez" refreshedDate="44128.761093518522" createdVersion="6" refreshedVersion="6" minRefreshableVersion="3" recordCount="567" xr:uid="{00000000-000A-0000-FFFF-FFFF08000000}">
  <cacheSource type="worksheet">
    <worksheetSource name="Tabla8"/>
  </cacheSource>
  <cacheFields count="37">
    <cacheField name="#" numFmtId="0">
      <sharedItems containsSemiMixedTypes="0" containsString="0" containsNumber="1" containsInteger="1" minValue="1" maxValue="302"/>
    </cacheField>
    <cacheField name="Organización" numFmtId="0">
      <sharedItems/>
    </cacheField>
    <cacheField name="Estado" numFmtId="0">
      <sharedItems count="3">
        <s v="Distrito_Capital"/>
        <s v="Miranda"/>
        <s v="Lara"/>
      </sharedItems>
    </cacheField>
    <cacheField name="Municipio" numFmtId="0">
      <sharedItems count="8">
        <s v="Libertador"/>
        <s v="Sucre"/>
        <s v="Urdaneta_"/>
        <s v="Independencia"/>
        <s v="Cristóbal_Rojas"/>
        <s v="Lander"/>
        <s v="Urdaneta"/>
        <s v="Iribarren"/>
      </sharedItems>
    </cacheField>
    <cacheField name="Parroquia" numFmtId="0">
      <sharedItems count="11">
        <s v="Altagracia"/>
        <s v="Coche"/>
        <s v="El Valle"/>
        <s v="Petare"/>
        <s v="Caucaguita"/>
        <s v="Cua"/>
        <s v="Santa Teresa del Tuy"/>
        <s v="Charallave"/>
        <s v="Ocumare del Tuy"/>
        <s v="Juan de Villegas"/>
        <s v="Tamaca"/>
      </sharedItems>
    </cacheField>
    <cacheField name="Localidad" numFmtId="0">
      <sharedItems/>
    </cacheField>
    <cacheField name="Centro" numFmtId="0">
      <sharedItems containsBlank="1"/>
    </cacheField>
    <cacheField name="Lugar de identificacion/ captación" numFmtId="0">
      <sharedItems/>
    </cacheField>
    <cacheField name="Mes" numFmtId="0">
      <sharedItems/>
    </cacheField>
    <cacheField name="Fecha" numFmtId="14">
      <sharedItems containsNonDate="0" containsDate="1" containsString="0" containsBlank="1" minDate="2020-08-01T00:00:00" maxDate="2020-10-23T00:00:00"/>
    </cacheField>
    <cacheField name="Nombre y Apellido Responsable registro" numFmtId="0">
      <sharedItems containsBlank="1"/>
    </cacheField>
    <cacheField name="Correlativo Beneficiaries" numFmtId="0">
      <sharedItems/>
    </cacheField>
    <cacheField name="Codigo Benef." numFmtId="0">
      <sharedItems containsBlank="1"/>
    </cacheField>
    <cacheField name="Primer Apellido" numFmtId="0">
      <sharedItems containsBlank="1"/>
    </cacheField>
    <cacheField name="Segundo Apellido" numFmtId="0">
      <sharedItems containsBlank="1"/>
    </cacheField>
    <cacheField name="Nombre(s)" numFmtId="0">
      <sharedItems/>
    </cacheField>
    <cacheField name="Cedula" numFmtId="0">
      <sharedItems containsString="0" containsBlank="1" containsNumber="1" containsInteger="1" minValue="331776" maxValue="81940217"/>
    </cacheField>
    <cacheField name="Genero" numFmtId="0">
      <sharedItems containsBlank="1" count="4">
        <s v="M"/>
        <s v="H"/>
        <m/>
        <s v="Otre"/>
      </sharedItems>
    </cacheField>
    <cacheField name="Edad" numFmtId="0">
      <sharedItems containsBlank="1" containsMixedTypes="1" containsNumber="1" containsInteger="1" minValue="14" maxValue="95" count="81">
        <n v="46"/>
        <n v="27"/>
        <n v="19"/>
        <n v="38"/>
        <n v="47"/>
        <n v="70"/>
        <n v="40"/>
        <n v="41"/>
        <n v="62"/>
        <n v="74"/>
        <n v="22"/>
        <n v="52"/>
        <n v="48"/>
        <n v="23"/>
        <n v="18"/>
        <n v="39"/>
        <n v="86"/>
        <n v="30"/>
        <n v="80"/>
        <n v="71"/>
        <n v="49"/>
        <n v="55"/>
        <n v="76"/>
        <n v="60"/>
        <n v="51"/>
        <n v="56"/>
        <n v="45"/>
        <n v="37"/>
        <n v="50"/>
        <n v="28"/>
        <n v="31"/>
        <n v="29"/>
        <n v="44"/>
        <n v="32"/>
        <n v="85"/>
        <n v="35"/>
        <n v="58"/>
        <n v="92"/>
        <n v="54"/>
        <n v="87"/>
        <n v="64"/>
        <n v="95"/>
        <n v="53"/>
        <n v="73"/>
        <n v="25"/>
        <n v="36"/>
        <n v="24"/>
        <n v="21"/>
        <n v="57"/>
        <m/>
        <n v="77"/>
        <n v="61"/>
        <n v="33"/>
        <n v="15"/>
        <n v="26"/>
        <n v="42"/>
        <n v="20"/>
        <n v="91"/>
        <n v="83"/>
        <n v="81"/>
        <n v="63"/>
        <n v="72"/>
        <n v="75"/>
        <n v="16"/>
        <n v="43"/>
        <n v="59"/>
        <n v="66"/>
        <n v="67"/>
        <n v="79"/>
        <n v="34"/>
        <n v="89"/>
        <n v="90"/>
        <n v="65"/>
        <n v="68"/>
        <n v="69"/>
        <n v="17"/>
        <n v="14"/>
        <s v="19"/>
        <s v="45"/>
        <s v="30"/>
        <n v="78"/>
      </sharedItems>
    </cacheField>
    <cacheField name="Franja" numFmtId="0">
      <sharedItems count="4">
        <s v="18-49"/>
        <s v="&gt;50"/>
        <s v=""/>
        <s v="5-17"/>
      </sharedItems>
    </cacheField>
    <cacheField name="Teléfono" numFmtId="0">
      <sharedItems containsBlank="1" containsMixedTypes="1" containsNumber="1" containsInteger="1" minValue="412972961" maxValue="47266387869"/>
    </cacheField>
    <cacheField name="Correo electrónico" numFmtId="0">
      <sharedItems containsBlank="1"/>
    </cacheField>
    <cacheField name="Ya ha participado en una de las demas actividades de proteccion en este proyecto (Si/No)" numFmtId="0">
      <sharedItems/>
    </cacheField>
    <cacheField name="Situación socioeconómica" numFmtId="0">
      <sharedItems/>
    </cacheField>
    <cacheField name="Condiciones de la vivienda" numFmtId="0">
      <sharedItems/>
    </cacheField>
    <cacheField name="Vivienda multifamiliar o grupo familiar +5" numFmtId="0">
      <sharedItems/>
    </cacheField>
    <cacheField name="Embarazada" numFmtId="0">
      <sharedItems/>
    </cacheField>
    <cacheField name="Amamantando" numFmtId="0">
      <sharedItems/>
    </cacheField>
    <cacheField name="Enfermedad y/o Discapacidad" numFmtId="0">
      <sharedItems/>
    </cacheField>
    <cacheField name="Sobrecarga de cuidados" numFmtId="0">
      <sharedItems/>
    </cacheField>
    <cacheField name="Trabajo comunitario" numFmtId="0">
      <sharedItems/>
    </cacheField>
    <cacheField name="Sobreviviente, en situación o riesgo de violencia contra las mujeres" numFmtId="0">
      <sharedItems/>
    </cacheField>
    <cacheField name="Beneficiarie de jornadas de la organización" numFmtId="0">
      <sharedItems/>
    </cacheField>
    <cacheField name="Familias afectadas por la migración " numFmtId="0">
      <sharedItems/>
    </cacheField>
    <cacheField name="Madre adolescente " numFmtId="0">
      <sharedItems/>
    </cacheField>
    <cacheField name="Adultes mayores desamparades" numFmtId="0">
      <sharedItems/>
    </cacheField>
    <cacheField name="Otro criterio (Indique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n v="1"/>
    <s v="Tinta Violeta"/>
    <x v="0"/>
    <x v="0"/>
    <x v="0"/>
    <s v="Av. Urdaneta"/>
    <s v="Casa de vocera"/>
    <s v="Esp. Comunit."/>
    <s v="octubre"/>
    <d v="2020-10-17T00:00:00"/>
    <s v="Mollie J Aguirre B"/>
    <s v="1617_1_1"/>
    <s v="1617_1_1_0001"/>
    <s v="Rodriguez"/>
    <m/>
    <s v="Cecilia"/>
    <n v="16178553"/>
    <x v="0"/>
    <x v="0"/>
    <x v="0"/>
    <n v="4263166778"/>
    <m/>
    <s v="Si"/>
    <s v="Si"/>
    <s v="Si"/>
    <s v="Si"/>
    <s v="No"/>
    <s v="No"/>
    <s v="No"/>
    <s v="Si"/>
    <s v="Si"/>
    <s v="No"/>
    <s v="Si"/>
    <s v="No"/>
    <s v="No"/>
    <s v="No"/>
    <m/>
  </r>
  <r>
    <n v="2"/>
    <s v="Tinta Violeta"/>
    <x v="0"/>
    <x v="0"/>
    <x v="0"/>
    <s v="Av. Urdaneta"/>
    <s v="Casa de vocera"/>
    <s v="Esp. Comunit."/>
    <s v="octubre"/>
    <d v="2020-10-17T00:00:00"/>
    <s v="Mollie J Aguirre B"/>
    <s v="2262_1_1"/>
    <s v="2262_1_1_0001"/>
    <s v="Gomez"/>
    <m/>
    <s v="Jane"/>
    <n v="22629139"/>
    <x v="0"/>
    <x v="1"/>
    <x v="0"/>
    <n v="4125860977"/>
    <m/>
    <s v="Si"/>
    <s v="Si"/>
    <s v="Si"/>
    <s v="Si"/>
    <s v="Si"/>
    <s v="Si"/>
    <s v="No"/>
    <s v="Si"/>
    <s v="Si"/>
    <s v="No"/>
    <s v="Si"/>
    <s v="No"/>
    <s v="No"/>
    <s v="No"/>
    <m/>
  </r>
  <r>
    <n v="3"/>
    <s v="Tinta Violeta"/>
    <x v="0"/>
    <x v="0"/>
    <x v="0"/>
    <s v="Av. Urdaneta"/>
    <s v="Casa de vocera"/>
    <s v="Esp. Comunit."/>
    <s v="octubre"/>
    <d v="2020-10-17T00:00:00"/>
    <s v="Mollie J Aguirre B"/>
    <s v="3008_1_1"/>
    <s v="3008_1_1_0001"/>
    <s v="Labana"/>
    <m/>
    <s v="Daniela"/>
    <n v="30085324"/>
    <x v="0"/>
    <x v="2"/>
    <x v="0"/>
    <n v="4143398220"/>
    <m/>
    <s v="Si"/>
    <s v="Si"/>
    <s v="Si"/>
    <s v="Si"/>
    <s v="Si"/>
    <s v="Si"/>
    <s v="No"/>
    <s v="No"/>
    <s v="Si"/>
    <s v="No"/>
    <s v="Si"/>
    <s v="No"/>
    <s v="No"/>
    <s v="No"/>
    <m/>
  </r>
  <r>
    <n v="4"/>
    <s v="Tinta Violeta"/>
    <x v="0"/>
    <x v="0"/>
    <x v="0"/>
    <s v="Av. Urdaneta"/>
    <s v="Casa de vocera"/>
    <s v="Esp. Comunit."/>
    <s v="octubre"/>
    <d v="2020-10-17T00:00:00"/>
    <s v="Mollie J Aguirre B"/>
    <s v="1534_1_1"/>
    <s v="1534_1_1_0001"/>
    <s v="Vera"/>
    <m/>
    <s v="Hayde"/>
    <n v="15347502"/>
    <x v="0"/>
    <x v="3"/>
    <x v="0"/>
    <n v="4241330331"/>
    <m/>
    <s v="Si"/>
    <s v="Si"/>
    <s v="Si"/>
    <s v="Si"/>
    <s v="No"/>
    <s v="No"/>
    <s v="No"/>
    <s v="Si"/>
    <s v="Si"/>
    <s v="No"/>
    <s v="Si"/>
    <s v="No"/>
    <s v="No"/>
    <s v="No"/>
    <m/>
  </r>
  <r>
    <n v="5"/>
    <s v="Tinta Violeta"/>
    <x v="0"/>
    <x v="0"/>
    <x v="0"/>
    <s v="Av. Urdaneta"/>
    <s v="Casa de vocera"/>
    <s v="Esp. Comunit."/>
    <s v="octubre"/>
    <d v="2020-10-17T00:00:00"/>
    <s v="Mollie J Aguirre B"/>
    <s v="1191_1_1"/>
    <s v="1191_1_1_0001"/>
    <s v="Alcalá"/>
    <m/>
    <s v="Adriana"/>
    <n v="11918237"/>
    <x v="0"/>
    <x v="4"/>
    <x v="0"/>
    <n v="4149785543"/>
    <m/>
    <s v="Si"/>
    <s v="Si"/>
    <s v="Si"/>
    <s v="Si"/>
    <s v="No"/>
    <s v="No"/>
    <s v="No"/>
    <s v="Si"/>
    <s v="Si"/>
    <s v="Si"/>
    <s v="Si"/>
    <s v="No"/>
    <s v="No"/>
    <s v="No"/>
    <m/>
  </r>
  <r>
    <n v="6"/>
    <s v="Tinta Violeta"/>
    <x v="0"/>
    <x v="0"/>
    <x v="0"/>
    <s v="Av. Urdaneta"/>
    <s v="Casa de vocera"/>
    <s v="Esp. Comunit."/>
    <s v="octubre"/>
    <d v="2020-10-17T00:00:00"/>
    <s v="Mollie J Aguirre B"/>
    <s v="3248_1_1"/>
    <s v="3248_1_1_0001"/>
    <s v="Ceballos"/>
    <m/>
    <s v="Alfredo"/>
    <n v="3248253"/>
    <x v="1"/>
    <x v="5"/>
    <x v="1"/>
    <n v="4161301471"/>
    <m/>
    <s v="Si"/>
    <s v="Si"/>
    <s v="Si"/>
    <s v="Si"/>
    <s v="No"/>
    <s v="No"/>
    <s v="Si"/>
    <s v="Si"/>
    <s v="Si"/>
    <s v="No"/>
    <s v="Si"/>
    <s v="Si"/>
    <s v="No"/>
    <s v="Si"/>
    <m/>
  </r>
  <r>
    <n v="7"/>
    <s v="Tinta Violeta"/>
    <x v="0"/>
    <x v="0"/>
    <x v="0"/>
    <s v="Av. Urdaneta"/>
    <s v="Casa de vocera"/>
    <s v="Esp. Comunit."/>
    <s v="octubre"/>
    <d v="2020-10-17T00:00:00"/>
    <s v="Mollie J Aguirre B"/>
    <s v="1775_1_1"/>
    <s v="1775_1_1_0001"/>
    <s v="Contreras"/>
    <m/>
    <s v="Merlis"/>
    <n v="17755281"/>
    <x v="0"/>
    <x v="6"/>
    <x v="0"/>
    <n v="4141692137"/>
    <m/>
    <s v="Si"/>
    <s v="Si"/>
    <s v="Si"/>
    <s v="Si"/>
    <s v="No"/>
    <s v="No"/>
    <s v="No"/>
    <s v="Si"/>
    <s v="Si"/>
    <s v="Si"/>
    <s v="Si"/>
    <s v="No"/>
    <s v="No"/>
    <s v="No"/>
    <m/>
  </r>
  <r>
    <n v="8"/>
    <s v="Tinta Violeta"/>
    <x v="0"/>
    <x v="0"/>
    <x v="0"/>
    <s v="Av. Urdaneta"/>
    <s v="Casa de vocera"/>
    <s v="Esp. Comunit."/>
    <s v="octubre"/>
    <d v="2020-10-17T00:00:00"/>
    <s v="Mollie J Aguirre B"/>
    <s v="1550_1_1"/>
    <s v="1550_1_1_0001"/>
    <s v="Medina"/>
    <m/>
    <s v="Yesenia"/>
    <n v="1550846"/>
    <x v="0"/>
    <x v="6"/>
    <x v="0"/>
    <n v="4125750687"/>
    <m/>
    <s v="No"/>
    <s v="Si"/>
    <s v="Si"/>
    <s v="Si"/>
    <s v="No"/>
    <s v="No"/>
    <s v="No"/>
    <s v="Si"/>
    <s v="Si"/>
    <s v="No"/>
    <s v="Si"/>
    <s v="No"/>
    <s v="No"/>
    <s v="No"/>
    <m/>
  </r>
  <r>
    <n v="9"/>
    <s v="Tinta Violeta"/>
    <x v="0"/>
    <x v="0"/>
    <x v="0"/>
    <s v="Av. Urdaneta"/>
    <s v="Casa de vocera"/>
    <s v="Esp. Comunit."/>
    <s v="octubre"/>
    <d v="2020-10-17T00:00:00"/>
    <s v="Mollie J Aguirre B"/>
    <s v="1587_1_1"/>
    <s v="1587_1_1_0001"/>
    <s v="Rodriguez"/>
    <m/>
    <s v="Zenaida"/>
    <n v="15872406"/>
    <x v="0"/>
    <x v="7"/>
    <x v="0"/>
    <n v="4120802055"/>
    <m/>
    <s v="Si"/>
    <s v="Si"/>
    <s v="Si"/>
    <s v="Si"/>
    <s v="No"/>
    <s v="No"/>
    <s v="No"/>
    <s v="Si"/>
    <s v="Si"/>
    <s v="No"/>
    <s v="Si"/>
    <s v="No"/>
    <s v="No"/>
    <s v="No"/>
    <m/>
  </r>
  <r>
    <n v="10"/>
    <s v="Tinta Violeta"/>
    <x v="0"/>
    <x v="0"/>
    <x v="0"/>
    <s v="Av. Urdaneta"/>
    <s v="Casa de vocera"/>
    <s v="Esp. Comunit."/>
    <s v="octubre"/>
    <d v="2020-10-17T00:00:00"/>
    <s v="Mollie J Aguirre B"/>
    <s v="_0_0"/>
    <s v="_0_0_0001"/>
    <s v="Rugeles"/>
    <m/>
    <s v="Ada"/>
    <m/>
    <x v="2"/>
    <x v="8"/>
    <x v="1"/>
    <n v="4241564114"/>
    <m/>
    <s v="No"/>
    <s v="Si"/>
    <s v="Si"/>
    <s v="Si"/>
    <s v="No"/>
    <s v="No"/>
    <s v="No"/>
    <s v="Si"/>
    <s v="No"/>
    <s v="No"/>
    <s v="Si"/>
    <s v="Si"/>
    <s v="No"/>
    <s v="No"/>
    <m/>
  </r>
  <r>
    <n v="11"/>
    <s v="Tinta Violeta"/>
    <x v="0"/>
    <x v="0"/>
    <x v="0"/>
    <s v="Av. Urdaneta"/>
    <s v="Casa de vocera"/>
    <s v="Esp. Comunit."/>
    <s v="octubre"/>
    <d v="2020-10-17T00:00:00"/>
    <s v="Mollie J Aguirre B"/>
    <s v="1166_2_1"/>
    <s v="1166_2_1_0001"/>
    <s v="Romeo"/>
    <s v="Ortega"/>
    <s v="Ismerly"/>
    <n v="11668013"/>
    <x v="0"/>
    <x v="4"/>
    <x v="0"/>
    <n v="4241672170"/>
    <m/>
    <s v="No"/>
    <s v="Si"/>
    <s v="Si"/>
    <s v="Si"/>
    <s v="No"/>
    <s v="No"/>
    <s v="No"/>
    <s v="Si"/>
    <s v="Si"/>
    <s v="No"/>
    <s v="No"/>
    <s v="No"/>
    <s v="No"/>
    <s v="No"/>
    <m/>
  </r>
  <r>
    <n v="12"/>
    <s v="Tinta Violeta"/>
    <x v="0"/>
    <x v="0"/>
    <x v="0"/>
    <s v="Av. Urdaneta"/>
    <s v="Casa de vocera"/>
    <s v="Esp. Comunit."/>
    <s v="octubre"/>
    <d v="2020-10-17T00:00:00"/>
    <s v="Mollie J Aguirre B"/>
    <s v="3187_1_1"/>
    <s v="3187_1_1_0001"/>
    <s v="Blanco"/>
    <s v="Rodriguez"/>
    <s v="Yaxelis"/>
    <n v="31870871"/>
    <x v="0"/>
    <x v="2"/>
    <x v="0"/>
    <n v="4241811033"/>
    <m/>
    <s v="No"/>
    <s v="Si"/>
    <s v="Si"/>
    <s v="Si"/>
    <s v="No"/>
    <s v="Si"/>
    <s v="No"/>
    <s v="Si"/>
    <s v="Si"/>
    <s v="Si"/>
    <s v="No"/>
    <s v="No"/>
    <s v="No"/>
    <s v="No"/>
    <m/>
  </r>
  <r>
    <n v="13"/>
    <s v="Tinta Violeta"/>
    <x v="0"/>
    <x v="0"/>
    <x v="0"/>
    <s v="Virtual"/>
    <s v="Casa de vocera"/>
    <s v="Esp. Comunit."/>
    <s v="octubre"/>
    <d v="2020-10-20T00:00:00"/>
    <s v="Mollie J Aguirre B"/>
    <s v="3164_1_1"/>
    <s v="3164_1_1_0001"/>
    <s v="Ortega"/>
    <m/>
    <s v="Dora"/>
    <n v="3164467"/>
    <x v="0"/>
    <x v="9"/>
    <x v="1"/>
    <n v="2122950026"/>
    <m/>
    <s v="No"/>
    <s v="Si"/>
    <s v="Si"/>
    <s v="Si"/>
    <s v="No"/>
    <s v="No"/>
    <s v="Si"/>
    <s v="No"/>
    <s v="No"/>
    <s v="No"/>
    <s v="No"/>
    <s v="Si"/>
    <s v="No"/>
    <s v="Si"/>
    <m/>
  </r>
  <r>
    <n v="14"/>
    <s v="Tinta Violeta"/>
    <x v="0"/>
    <x v="0"/>
    <x v="0"/>
    <s v="Virtual"/>
    <s v="Casa de vocera"/>
    <s v="Esp. Comunit."/>
    <s v="octubre"/>
    <d v="2020-10-20T00:00:00"/>
    <s v="Mollie J Aguirre B"/>
    <s v="2628_1_1"/>
    <s v="2628_1_1_0001"/>
    <s v="León"/>
    <m/>
    <s v="Ailid"/>
    <n v="26281486"/>
    <x v="0"/>
    <x v="10"/>
    <x v="0"/>
    <n v="4242744788"/>
    <m/>
    <s v="No"/>
    <s v="Si"/>
    <s v="Si"/>
    <s v="No"/>
    <s v="No"/>
    <s v="Si"/>
    <s v="No"/>
    <s v="No"/>
    <s v="No"/>
    <s v="No"/>
    <s v="No"/>
    <s v="No"/>
    <s v="No"/>
    <s v="No"/>
    <m/>
  </r>
  <r>
    <n v="15"/>
    <s v="Tinta Violeta"/>
    <x v="0"/>
    <x v="0"/>
    <x v="0"/>
    <s v="Virtual"/>
    <s v="Casa de vocera"/>
    <s v="Esp. Comunit."/>
    <s v="octubre"/>
    <d v="2020-10-20T00:00:00"/>
    <s v="Mollie J Aguirre B"/>
    <s v="1078_1_1"/>
    <s v="1078_1_1_0001"/>
    <s v="Urbina"/>
    <m/>
    <s v="Carmen"/>
    <n v="10789389"/>
    <x v="0"/>
    <x v="11"/>
    <x v="1"/>
    <n v="4241672170"/>
    <m/>
    <s v="No"/>
    <s v="Si"/>
    <s v="Si"/>
    <s v="No"/>
    <s v="No"/>
    <s v="No"/>
    <s v="No"/>
    <s v="No"/>
    <s v="No"/>
    <s v="Si"/>
    <s v="No"/>
    <s v="Si"/>
    <s v="No"/>
    <s v="No"/>
    <m/>
  </r>
  <r>
    <n v="16"/>
    <s v="Tinta Violeta"/>
    <x v="0"/>
    <x v="0"/>
    <x v="0"/>
    <s v="Virtual"/>
    <s v="Casa de vocera"/>
    <s v="Esp. Comunit."/>
    <s v="octubre"/>
    <d v="2020-10-20T00:00:00"/>
    <s v="Mollie J Aguirre B"/>
    <s v="1166_2_2"/>
    <s v="1166_2_2_0001"/>
    <s v="Romero"/>
    <m/>
    <s v="Ismerly"/>
    <n v="11668013"/>
    <x v="0"/>
    <x v="12"/>
    <x v="0"/>
    <n v="4241672170"/>
    <m/>
    <s v="No"/>
    <s v="Si"/>
    <s v="Si"/>
    <s v="Si"/>
    <s v="No"/>
    <s v="No"/>
    <s v="Si"/>
    <s v="No"/>
    <s v="Si"/>
    <s v="No"/>
    <s v="No"/>
    <s v="No"/>
    <s v="No"/>
    <s v="No"/>
    <m/>
  </r>
  <r>
    <n v="17"/>
    <s v="Tinta Violeta"/>
    <x v="0"/>
    <x v="0"/>
    <x v="0"/>
    <s v="Virtual"/>
    <s v="Casa de vocera"/>
    <s v="Esp. Comunit."/>
    <s v="octubre"/>
    <d v="2020-10-20T00:00:00"/>
    <s v="Mollie J Aguirre B"/>
    <s v="2440_1_1"/>
    <s v="2440_1_1_0001"/>
    <s v="Rodriguez"/>
    <m/>
    <s v="Frailyn"/>
    <n v="24408717"/>
    <x v="0"/>
    <x v="13"/>
    <x v="0"/>
    <n v="4242241792"/>
    <m/>
    <s v="No"/>
    <s v="Si"/>
    <s v="Si"/>
    <s v="Si"/>
    <s v="Si"/>
    <s v="Si"/>
    <s v="No"/>
    <s v="No"/>
    <s v="No"/>
    <s v="Si"/>
    <s v="No"/>
    <s v="No"/>
    <s v="No"/>
    <s v="No"/>
    <m/>
  </r>
  <r>
    <n v="18"/>
    <s v="Tinta Violeta"/>
    <x v="0"/>
    <x v="0"/>
    <x v="0"/>
    <s v="Virtual"/>
    <s v="Casa de vocera"/>
    <s v="Esp. Comunit."/>
    <s v="octubre"/>
    <d v="2020-10-20T00:00:00"/>
    <s v="Mollie J Aguirre B"/>
    <s v="2877_1_1"/>
    <s v="2877_1_1_0001"/>
    <s v="Torres"/>
    <m/>
    <s v="Katerin"/>
    <n v="28777919"/>
    <x v="0"/>
    <x v="10"/>
    <x v="0"/>
    <n v="4123992839"/>
    <m/>
    <s v="No"/>
    <s v="Si"/>
    <s v="Si"/>
    <s v="Si"/>
    <s v="Si"/>
    <s v="No"/>
    <s v="No"/>
    <s v="No"/>
    <s v="No"/>
    <s v="No"/>
    <s v="No"/>
    <s v="No"/>
    <s v="No"/>
    <s v="No"/>
    <m/>
  </r>
  <r>
    <n v="19"/>
    <s v="Tinta Violeta"/>
    <x v="0"/>
    <x v="0"/>
    <x v="0"/>
    <s v="Virtual"/>
    <s v="Casa de vocera"/>
    <s v="Esp. Comunit."/>
    <s v="octubre"/>
    <d v="2020-10-20T00:00:00"/>
    <s v="Mollie J Aguirre B"/>
    <s v="2846_1_1"/>
    <s v="2846_1_1_0001"/>
    <s v="Duran"/>
    <m/>
    <s v="Sharik"/>
    <n v="28461439"/>
    <x v="0"/>
    <x v="14"/>
    <x v="0"/>
    <n v="4125404134"/>
    <m/>
    <s v="No"/>
    <s v="Si"/>
    <s v="Si"/>
    <s v="Si"/>
    <s v="No"/>
    <s v="Si"/>
    <s v="Si"/>
    <s v="No"/>
    <s v="No"/>
    <s v="Si"/>
    <s v="No"/>
    <s v="Si"/>
    <s v="No"/>
    <s v="No"/>
    <m/>
  </r>
  <r>
    <n v="20"/>
    <s v="Tinta Violeta"/>
    <x v="0"/>
    <x v="0"/>
    <x v="0"/>
    <s v="Virtual"/>
    <s v="Casa de vocera"/>
    <s v="Esp. Comunit."/>
    <s v="octubre"/>
    <d v="2020-10-20T00:00:00"/>
    <s v="Mollie J Aguirre B"/>
    <s v="1561_1_1"/>
    <s v="1561_1_1_0001"/>
    <s v="Vaamonde"/>
    <m/>
    <s v="Saile"/>
    <n v="15612510"/>
    <x v="0"/>
    <x v="15"/>
    <x v="0"/>
    <n v="4125404139"/>
    <m/>
    <s v="No"/>
    <s v="Si"/>
    <s v="Si"/>
    <s v="Si"/>
    <s v="No"/>
    <s v="No"/>
    <s v="Si"/>
    <s v="No"/>
    <s v="No"/>
    <s v="No"/>
    <s v="No"/>
    <s v="Si"/>
    <s v="No"/>
    <s v="No"/>
    <m/>
  </r>
  <r>
    <n v="21"/>
    <s v="Tinta Violeta"/>
    <x v="0"/>
    <x v="0"/>
    <x v="0"/>
    <s v="Virtual"/>
    <s v="Casa de vocera"/>
    <s v="Esp. Comunit."/>
    <s v="octubre"/>
    <d v="2020-10-20T00:00:00"/>
    <s v="Mollie J Aguirre B"/>
    <s v="2489_1_1"/>
    <s v="2489_1_1_0001"/>
    <s v="Romero "/>
    <m/>
    <s v="Daylyng"/>
    <n v="24896858"/>
    <x v="0"/>
    <x v="1"/>
    <x v="0"/>
    <n v="4242576035"/>
    <m/>
    <s v="No"/>
    <s v="Si"/>
    <s v="Si"/>
    <s v="Si"/>
    <s v="No"/>
    <s v="No"/>
    <s v="No"/>
    <s v="No"/>
    <s v="No"/>
    <s v="No"/>
    <s v="No"/>
    <s v="No"/>
    <s v="No"/>
    <s v="No"/>
    <m/>
  </r>
  <r>
    <n v="22"/>
    <s v="Tinta Violeta"/>
    <x v="0"/>
    <x v="0"/>
    <x v="0"/>
    <s v="Virtual"/>
    <s v="Casa de vocera"/>
    <s v="Esp. Comunit."/>
    <s v="octubre"/>
    <d v="2020-10-20T00:00:00"/>
    <s v="Mollie J Aguirre B"/>
    <s v="2362_1_1"/>
    <s v="2362_1_1_0001"/>
    <s v="Mayarino"/>
    <s v="Delgado"/>
    <s v="Rosario"/>
    <n v="23626206"/>
    <x v="0"/>
    <x v="16"/>
    <x v="1"/>
    <n v="4167271520"/>
    <m/>
    <s v="No"/>
    <s v="Si"/>
    <s v="Si"/>
    <s v="No"/>
    <s v="No"/>
    <s v="No"/>
    <s v="Si"/>
    <s v="No"/>
    <s v="No"/>
    <s v="No"/>
    <s v="No"/>
    <s v="Si"/>
    <s v="No"/>
    <s v="Si"/>
    <m/>
  </r>
  <r>
    <n v="23"/>
    <s v="Tinta Violeta"/>
    <x v="0"/>
    <x v="0"/>
    <x v="0"/>
    <s v="Virtual"/>
    <s v="Casa de vocera"/>
    <s v="Esp. Comunit."/>
    <s v="octubre"/>
    <d v="2020-10-20T00:00:00"/>
    <s v="Mollie J Aguirre B"/>
    <s v="2017_1_1"/>
    <s v="2017_1_1_0001"/>
    <s v="Martínez"/>
    <m/>
    <s v="Ismaika"/>
    <n v="20179267"/>
    <x v="0"/>
    <x v="17"/>
    <x v="0"/>
    <n v="4242076664"/>
    <m/>
    <s v="No"/>
    <s v="Si"/>
    <s v="Si"/>
    <s v="Si"/>
    <s v="No"/>
    <s v="Si"/>
    <s v="Si"/>
    <s v="No"/>
    <s v="No"/>
    <s v="Si"/>
    <s v="No"/>
    <s v="Si"/>
    <s v="No"/>
    <s v="No"/>
    <m/>
  </r>
  <r>
    <n v="24"/>
    <s v="Tinta Violeta"/>
    <x v="0"/>
    <x v="0"/>
    <x v="0"/>
    <s v="Virtual"/>
    <s v="Virtual"/>
    <s v="Vocera"/>
    <s v="octubre"/>
    <d v="2020-10-20T00:00:00"/>
    <s v="Mollie J Aguirre B"/>
    <s v="4064_1_1"/>
    <s v="4064_1_1_0001"/>
    <s v="Velasquez"/>
    <m/>
    <s v="Barbara"/>
    <n v="4064430"/>
    <x v="0"/>
    <x v="18"/>
    <x v="1"/>
    <n v="4122006507"/>
    <m/>
    <s v="No"/>
    <s v="Si"/>
    <s v="No"/>
    <s v="No"/>
    <s v="No"/>
    <s v="No"/>
    <s v="Si"/>
    <s v="No"/>
    <s v="No"/>
    <s v="No"/>
    <s v="No"/>
    <s v="Si"/>
    <s v="No"/>
    <s v="Si"/>
    <m/>
  </r>
  <r>
    <n v="25"/>
    <s v="Tinta Violeta"/>
    <x v="0"/>
    <x v="0"/>
    <x v="0"/>
    <s v="Virtual"/>
    <s v="Virtual"/>
    <s v="Vocera"/>
    <s v="octubre"/>
    <d v="2020-10-20T00:00:00"/>
    <s v="Mollie J Aguirre B"/>
    <s v="6194_1_1"/>
    <s v="6194_1_1_0001"/>
    <s v="Monterola"/>
    <m/>
    <s v="Norelis"/>
    <n v="6194670"/>
    <x v="0"/>
    <x v="19"/>
    <x v="1"/>
    <n v="4120256302"/>
    <m/>
    <s v="No"/>
    <s v="Si"/>
    <s v="No"/>
    <s v="Si"/>
    <s v="No"/>
    <s v="No"/>
    <s v="No"/>
    <s v="No"/>
    <s v="No"/>
    <s v="No"/>
    <s v="No"/>
    <s v="No"/>
    <s v="No"/>
    <s v="No"/>
    <m/>
  </r>
  <r>
    <n v="26"/>
    <s v="Tinta Violeta"/>
    <x v="0"/>
    <x v="0"/>
    <x v="0"/>
    <s v="Virtual"/>
    <s v="Virtual"/>
    <s v="Vocera"/>
    <s v="octubre"/>
    <d v="2020-10-20T00:00:00"/>
    <s v="Mollie J Aguirre B"/>
    <s v="1123_1_1"/>
    <s v="1123_1_1_0001"/>
    <s v="Palacios"/>
    <m/>
    <s v="Michelle"/>
    <n v="11232958"/>
    <x v="0"/>
    <x v="20"/>
    <x v="0"/>
    <n v="4245467908"/>
    <m/>
    <s v="No"/>
    <s v="Si"/>
    <s v="No"/>
    <s v="Si"/>
    <s v="No"/>
    <s v="Si"/>
    <s v="No"/>
    <s v="Si"/>
    <s v="No"/>
    <s v="Si"/>
    <s v="No"/>
    <s v="Si"/>
    <s v="No"/>
    <s v="No"/>
    <m/>
  </r>
  <r>
    <n v="27"/>
    <s v="Tinta Violeta"/>
    <x v="0"/>
    <x v="0"/>
    <x v="0"/>
    <s v="Virtual"/>
    <s v="Virtual"/>
    <s v="Vocera"/>
    <s v="octubre"/>
    <d v="2020-10-20T00:00:00"/>
    <s v="Mollie J Aguirre B"/>
    <s v="1714_1_1"/>
    <s v="1714_1_1_0001"/>
    <s v="Vargas"/>
    <m/>
    <s v="Valeria"/>
    <n v="17145383"/>
    <x v="0"/>
    <x v="21"/>
    <x v="1"/>
    <m/>
    <m/>
    <s v="No"/>
    <s v="Si"/>
    <s v="No"/>
    <s v="Si"/>
    <s v="No"/>
    <s v="No"/>
    <s v="Si"/>
    <s v="No"/>
    <s v="No"/>
    <s v="No"/>
    <s v="No"/>
    <s v="No"/>
    <s v="No"/>
    <s v="Si"/>
    <m/>
  </r>
  <r>
    <n v="28"/>
    <s v="Tinta Violeta"/>
    <x v="0"/>
    <x v="0"/>
    <x v="0"/>
    <s v="Virtual"/>
    <s v="Virtual"/>
    <s v="Vocera"/>
    <s v="octubre"/>
    <d v="2020-10-20T00:00:00"/>
    <s v="Mollie J Aguirre B"/>
    <s v="8188_1_1"/>
    <s v="8188_1_1_0001"/>
    <s v="Gutierrez"/>
    <m/>
    <s v="Angela"/>
    <n v="81881533"/>
    <x v="0"/>
    <x v="22"/>
    <x v="1"/>
    <n v="4123264704"/>
    <m/>
    <s v="No"/>
    <s v="Si"/>
    <s v="No"/>
    <s v="No"/>
    <s v="No"/>
    <s v="No"/>
    <s v="Si"/>
    <s v="No"/>
    <s v="No"/>
    <s v="No"/>
    <s v="No"/>
    <s v="No"/>
    <s v="No"/>
    <s v="Si"/>
    <m/>
  </r>
  <r>
    <n v="29"/>
    <s v="Tinta Violeta"/>
    <x v="0"/>
    <x v="0"/>
    <x v="0"/>
    <s v="Virtual"/>
    <s v="Virtual"/>
    <s v="Vocera"/>
    <s v="octubre"/>
    <d v="2020-10-20T00:00:00"/>
    <s v="Mollie J Aguirre B"/>
    <s v="9884_1_1"/>
    <s v="9884_1_1_0001"/>
    <s v="Romero"/>
    <m/>
    <s v="Beys"/>
    <n v="9884116"/>
    <x v="0"/>
    <x v="21"/>
    <x v="1"/>
    <n v="4169222894"/>
    <m/>
    <s v="No"/>
    <s v="Si"/>
    <s v="No"/>
    <s v="No"/>
    <s v="No"/>
    <s v="No"/>
    <s v="No"/>
    <s v="Si"/>
    <s v="No"/>
    <s v="No"/>
    <s v="No"/>
    <s v="No"/>
    <s v="No"/>
    <s v="Si"/>
    <m/>
  </r>
  <r>
    <n v="30"/>
    <s v="Tinta Violeta"/>
    <x v="0"/>
    <x v="0"/>
    <x v="0"/>
    <s v="Virtual"/>
    <s v="Virtual"/>
    <s v="Vocera"/>
    <s v="octubre"/>
    <d v="2020-10-20T00:00:00"/>
    <s v="Mollie J Aguirre B"/>
    <s v="1328_1_1"/>
    <s v="1328_1_1_0001"/>
    <s v="Berroteran"/>
    <m/>
    <s v="Donna"/>
    <n v="13288128"/>
    <x v="0"/>
    <x v="12"/>
    <x v="0"/>
    <n v="4242985382"/>
    <m/>
    <s v="No"/>
    <s v="Si"/>
    <s v="No"/>
    <s v="Si"/>
    <s v="No"/>
    <s v="No"/>
    <s v="No"/>
    <s v="No"/>
    <s v="No"/>
    <s v="No"/>
    <s v="No"/>
    <s v="No"/>
    <s v="No"/>
    <s v="Si"/>
    <m/>
  </r>
  <r>
    <n v="31"/>
    <s v="Tinta Violeta"/>
    <x v="0"/>
    <x v="0"/>
    <x v="0"/>
    <s v="Virtual"/>
    <s v="Virtual"/>
    <s v="Vocera"/>
    <s v="octubre"/>
    <d v="2020-10-20T00:00:00"/>
    <s v="Mollie J Aguirre B"/>
    <s v="1155_1_1"/>
    <s v="1155_1_1_0001"/>
    <s v="De Abreu"/>
    <s v="De Sousa"/>
    <s v="Yolimar"/>
    <n v="11555927"/>
    <x v="0"/>
    <x v="11"/>
    <x v="1"/>
    <n v="4149064525"/>
    <m/>
    <s v="No"/>
    <s v="Si"/>
    <s v="No"/>
    <s v="Si"/>
    <s v="No"/>
    <s v="No"/>
    <s v="No"/>
    <s v="Si"/>
    <s v="No"/>
    <s v="No"/>
    <s v="No"/>
    <s v="No"/>
    <s v="No"/>
    <s v="Si"/>
    <m/>
  </r>
  <r>
    <n v="32"/>
    <s v="Tinta Violeta"/>
    <x v="0"/>
    <x v="0"/>
    <x v="0"/>
    <s v="Virtual"/>
    <s v="Virtual"/>
    <s v="Vocera"/>
    <s v="octubre"/>
    <d v="2020-10-20T00:00:00"/>
    <s v="Mollie J Aguirre B"/>
    <s v="6965_1_1"/>
    <s v="6965_1_1_0001"/>
    <s v="García"/>
    <m/>
    <s v="Mónica"/>
    <n v="6965481"/>
    <x v="0"/>
    <x v="23"/>
    <x v="1"/>
    <n v="4142984627"/>
    <m/>
    <s v="No"/>
    <s v="Si"/>
    <s v="No"/>
    <s v="Si"/>
    <s v="No"/>
    <s v="No"/>
    <s v="No"/>
    <s v="No"/>
    <s v="No"/>
    <s v="No"/>
    <s v="No"/>
    <s v="No"/>
    <s v="No"/>
    <s v="Si"/>
    <m/>
  </r>
  <r>
    <n v="33"/>
    <s v="Tinta Violeta"/>
    <x v="0"/>
    <x v="0"/>
    <x v="0"/>
    <s v="Virtual"/>
    <s v="Edif. Los Canónigos"/>
    <s v="Casa"/>
    <s v="octubre"/>
    <d v="2020-10-22T00:00:00"/>
    <s v="Mollie J Aguirre B"/>
    <s v="3236_1_1"/>
    <s v="3236_1_1_0001"/>
    <s v="González"/>
    <s v="Mariche"/>
    <s v="Máximo"/>
    <n v="3236222"/>
    <x v="0"/>
    <x v="19"/>
    <x v="1"/>
    <n v="4129988417"/>
    <m/>
    <s v="No"/>
    <s v="Si"/>
    <s v="No"/>
    <s v="No"/>
    <s v="No"/>
    <s v="No"/>
    <s v="Si"/>
    <s v="No"/>
    <s v="No"/>
    <s v="No"/>
    <s v="No"/>
    <s v="Si"/>
    <s v="No"/>
    <s v="Si"/>
    <m/>
  </r>
  <r>
    <n v="1"/>
    <s v="Tinta Violeta-Calistenia Cultural"/>
    <x v="0"/>
    <x v="0"/>
    <x v="1"/>
    <s v="Calle Zea"/>
    <s v="U.E.N.B Gladys Vanegas"/>
    <s v="Esp. Comunit."/>
    <s v="octubre"/>
    <m/>
    <s v="Isabel Gómez"/>
    <s v="1034_1_1"/>
    <s v="1034_1_1_0001"/>
    <s v="Ceballos"/>
    <m/>
    <s v="María"/>
    <n v="10346755"/>
    <x v="0"/>
    <x v="24"/>
    <x v="1"/>
    <n v="4269134963"/>
    <m/>
    <s v="No"/>
    <s v="Si"/>
    <s v="Si"/>
    <s v="No"/>
    <s v="No"/>
    <s v="No"/>
    <s v="Si"/>
    <s v="Si"/>
    <s v="No"/>
    <s v="No"/>
    <s v="No"/>
    <s v="No"/>
    <s v="No"/>
    <s v="No"/>
    <m/>
  </r>
  <r>
    <n v="2"/>
    <s v="Tinta Violeta-Calistenia Cultural"/>
    <x v="0"/>
    <x v="0"/>
    <x v="1"/>
    <s v="Calle Zea"/>
    <s v="U.E.N.B Gladys Vanegas"/>
    <s v="Esp. Comunit."/>
    <s v="octubre"/>
    <m/>
    <s v="Isabel Gómez"/>
    <s v="1557_1_1"/>
    <s v="1557_1_1_0001"/>
    <s v="González"/>
    <s v="Escobar"/>
    <s v="Rosangela"/>
    <n v="15574836"/>
    <x v="0"/>
    <x v="6"/>
    <x v="0"/>
    <n v="4165397264"/>
    <m/>
    <s v="No"/>
    <s v="Si"/>
    <s v="No"/>
    <s v="No"/>
    <s v="No"/>
    <s v="No"/>
    <s v="Si"/>
    <s v="Si"/>
    <s v="No"/>
    <s v="No"/>
    <s v="No"/>
    <s v="No"/>
    <s v="No"/>
    <s v="No"/>
    <m/>
  </r>
  <r>
    <n v="3"/>
    <s v="Tinta Violeta-Calistenia Cultural"/>
    <x v="0"/>
    <x v="0"/>
    <x v="1"/>
    <s v="Calle Zea"/>
    <s v="U.E.N.B Gladys Vanegas"/>
    <s v="Esp. Comunit."/>
    <s v="octubre"/>
    <m/>
    <s v="Isabel Gómez"/>
    <s v="1251_1_1"/>
    <s v="1251_1_1_0001"/>
    <s v="Coropo"/>
    <s v="Alvarez"/>
    <s v="María"/>
    <n v="12511715"/>
    <x v="0"/>
    <x v="12"/>
    <x v="0"/>
    <n v="2126425554"/>
    <m/>
    <s v="No"/>
    <s v="Si"/>
    <s v="No"/>
    <s v="Si"/>
    <s v="No"/>
    <s v="No"/>
    <s v="Si"/>
    <s v="Si"/>
    <s v="No"/>
    <s v="No"/>
    <s v="No"/>
    <s v="No"/>
    <s v="No"/>
    <s v="No"/>
    <m/>
  </r>
  <r>
    <n v="4"/>
    <s v="Tinta Violeta-Calistenia Cultural"/>
    <x v="0"/>
    <x v="0"/>
    <x v="1"/>
    <s v="Calle Zea"/>
    <s v="U.E.N.B Gladys Vanegas"/>
    <s v="Esp. Comunit."/>
    <s v="octubre"/>
    <m/>
    <s v="Isabel Gómez"/>
    <s v="9487_1_1"/>
    <s v="9487_1_1_0001"/>
    <s v="Urbila"/>
    <s v="Cuello"/>
    <s v="Yeslin"/>
    <n v="9487897"/>
    <x v="0"/>
    <x v="24"/>
    <x v="1"/>
    <n v="4167149403"/>
    <m/>
    <s v="No"/>
    <s v="Si"/>
    <s v="No"/>
    <s v="No"/>
    <s v="No"/>
    <s v="No"/>
    <s v="Si"/>
    <s v="No"/>
    <s v="No"/>
    <s v="No"/>
    <s v="No"/>
    <s v="No"/>
    <s v="Si"/>
    <s v="No"/>
    <s v="Mujer sin casa propia"/>
  </r>
  <r>
    <n v="5"/>
    <s v="Tinta Violeta-Calistenia Cultural"/>
    <x v="0"/>
    <x v="0"/>
    <x v="1"/>
    <s v="Calle Zea"/>
    <s v="U.E.N.B Gladys Vanegas"/>
    <s v="Esp. Comunit."/>
    <s v="octubre"/>
    <m/>
    <s v="Isabel Gómez"/>
    <s v="6968_1_1"/>
    <s v="6968_1_1_0001"/>
    <s v="Arguinzones"/>
    <s v="Torres"/>
    <s v="Marisol"/>
    <n v="6968970"/>
    <x v="0"/>
    <x v="25"/>
    <x v="1"/>
    <n v="4264184123"/>
    <m/>
    <s v="No"/>
    <s v="Si"/>
    <s v="No"/>
    <s v="Si"/>
    <s v="No"/>
    <s v="No"/>
    <s v="Si"/>
    <s v="Si"/>
    <s v="No"/>
    <s v="No"/>
    <s v="No"/>
    <s v="No"/>
    <s v="No"/>
    <s v="No"/>
    <m/>
  </r>
  <r>
    <n v="6"/>
    <s v="Tinta Violeta-Calistenia Cultural"/>
    <x v="0"/>
    <x v="0"/>
    <x v="1"/>
    <s v="Calle Zea"/>
    <s v="U.E.N.B Gladys Vanegas"/>
    <s v="Esp. Comunit."/>
    <s v="octubre"/>
    <m/>
    <s v="Isabel Gómez"/>
    <s v="1159_1_1"/>
    <s v="1159_1_1_0001"/>
    <s v="Borges"/>
    <s v="de Montilla"/>
    <s v="Luxmila"/>
    <n v="11590468"/>
    <x v="0"/>
    <x v="0"/>
    <x v="0"/>
    <n v="4264881172"/>
    <m/>
    <s v="No"/>
    <s v="Si"/>
    <s v="Si"/>
    <s v="No"/>
    <s v="No"/>
    <s v="No"/>
    <s v="Si"/>
    <s v="No"/>
    <s v="No"/>
    <s v="No"/>
    <s v="No"/>
    <s v="Si"/>
    <s v="No"/>
    <s v="No"/>
    <s v="Mujer sin casa propia"/>
  </r>
  <r>
    <n v="7"/>
    <s v="Tinta Violeta-Calistenia Cultural"/>
    <x v="0"/>
    <x v="0"/>
    <x v="1"/>
    <s v="Calle Zea"/>
    <s v="U.E.N.B Gladys Vanegas"/>
    <s v="Esp. Comunit."/>
    <s v="octubre"/>
    <m/>
    <s v="Isabel Gómez"/>
    <s v="6364_1_1"/>
    <s v="6364_1_1_0001"/>
    <s v="Alvis"/>
    <m/>
    <s v="Xiomara"/>
    <n v="6364269"/>
    <x v="0"/>
    <x v="25"/>
    <x v="1"/>
    <n v="2126819237"/>
    <m/>
    <s v="No"/>
    <s v="Si"/>
    <s v="No"/>
    <s v="No"/>
    <s v="No"/>
    <s v="No"/>
    <s v="Si"/>
    <s v="Si"/>
    <s v="No"/>
    <s v="No"/>
    <s v="No"/>
    <s v="No"/>
    <s v="No"/>
    <s v="Si"/>
    <m/>
  </r>
  <r>
    <n v="8"/>
    <s v="Tinta Violeta-Calistenia Cultural"/>
    <x v="0"/>
    <x v="0"/>
    <x v="1"/>
    <s v="Calle Zea"/>
    <s v="U.E.N.B Gladys Vanegas"/>
    <s v="Esp. Comunit."/>
    <s v="octubre"/>
    <m/>
    <s v="Isabel Gómez"/>
    <s v="2291_1_1"/>
    <s v="2291_1_1_0001"/>
    <s v="Doudieres"/>
    <m/>
    <s v="Carmen"/>
    <n v="22910008"/>
    <x v="0"/>
    <x v="26"/>
    <x v="0"/>
    <n v="4169335192"/>
    <m/>
    <s v="No"/>
    <s v="Si"/>
    <s v="Si"/>
    <s v="Si"/>
    <s v="No"/>
    <s v="No"/>
    <s v="Si"/>
    <s v="Si"/>
    <s v="No"/>
    <s v="No"/>
    <s v="No"/>
    <s v="No"/>
    <s v="No"/>
    <s v="No"/>
    <s v="Mujer sin casa propia"/>
  </r>
  <r>
    <n v="9"/>
    <s v="Tinta Violeta-Calistenia Cultural"/>
    <x v="0"/>
    <x v="0"/>
    <x v="1"/>
    <s v="Calle Zea"/>
    <s v="U.E.N.B Gladys Vanegas"/>
    <s v="Esp. Comunit."/>
    <s v="octubre"/>
    <m/>
    <s v="Isabel Gómez"/>
    <s v="1570_1_1"/>
    <s v="1570_1_1_0001"/>
    <s v="Barrios"/>
    <m/>
    <s v="Mairiche"/>
    <n v="15700657"/>
    <x v="0"/>
    <x v="27"/>
    <x v="0"/>
    <n v="4241510492"/>
    <m/>
    <s v="No"/>
    <s v="Si"/>
    <s v="Si"/>
    <s v="Si"/>
    <s v="No"/>
    <s v="No"/>
    <s v="Si"/>
    <s v="Si"/>
    <s v="No"/>
    <s v="No"/>
    <s v="No"/>
    <s v="No"/>
    <s v="No"/>
    <s v="No"/>
    <m/>
  </r>
  <r>
    <n v="10"/>
    <s v="Tinta Violeta-Calistenia Cultural"/>
    <x v="0"/>
    <x v="0"/>
    <x v="1"/>
    <s v="Calle Zea"/>
    <s v="U.E.N.B Gladys Vanegas"/>
    <s v="Esp. Comunit."/>
    <s v="octubre"/>
    <m/>
    <s v="Isabel Gómez"/>
    <s v="6221_1_1"/>
    <s v="6221_1_1_0001"/>
    <s v="Gil"/>
    <m/>
    <s v="Rosa"/>
    <n v="6221060"/>
    <x v="0"/>
    <x v="24"/>
    <x v="1"/>
    <n v="4261215115"/>
    <m/>
    <s v="No"/>
    <s v="Si"/>
    <s v="No"/>
    <s v="No"/>
    <s v="No"/>
    <s v="No"/>
    <s v="Si"/>
    <s v="Si"/>
    <s v="No"/>
    <s v="No"/>
    <s v="No"/>
    <s v="No"/>
    <s v="No"/>
    <s v="No"/>
    <s v="Mujer sin casa propia"/>
  </r>
  <r>
    <n v="11"/>
    <s v="Tinta Violeta-Calistenia Cultural"/>
    <x v="0"/>
    <x v="0"/>
    <x v="1"/>
    <s v="Calle Zea"/>
    <s v="U.E.N.B Gladys Vanegas"/>
    <s v="Esp. Comunit."/>
    <s v="octubre"/>
    <m/>
    <s v="Isabel Gómez"/>
    <s v="1036_1_1"/>
    <s v="1036_1_1_0001"/>
    <s v="Colina"/>
    <s v="Cáceres"/>
    <s v="Ayarí"/>
    <n v="10363763"/>
    <x v="0"/>
    <x v="28"/>
    <x v="1"/>
    <n v="4125405627"/>
    <m/>
    <s v="No"/>
    <s v="Si"/>
    <s v="Si"/>
    <s v="No"/>
    <s v="No"/>
    <s v="No"/>
    <s v="Si"/>
    <s v="Si"/>
    <s v="No"/>
    <s v="No"/>
    <s v="No"/>
    <s v="No"/>
    <s v="No"/>
    <s v="No"/>
    <s v="Mujer sin casa propia"/>
  </r>
  <r>
    <n v="12"/>
    <s v="Tinta Violeta-Calistenia Cultural"/>
    <x v="0"/>
    <x v="0"/>
    <x v="1"/>
    <s v="Calle Zea"/>
    <s v="U.E.N.B Gladys Vanegas"/>
    <s v="Esp. Comunit."/>
    <s v="octubre"/>
    <m/>
    <s v="Isabel Gómez"/>
    <s v="1386_1_1"/>
    <s v="1386_1_1_0001"/>
    <s v="Mendoza"/>
    <s v="Matos"/>
    <s v="Mildred"/>
    <n v="13865377"/>
    <x v="0"/>
    <x v="7"/>
    <x v="0"/>
    <n v="4129105539"/>
    <m/>
    <s v="Si"/>
    <s v="Si"/>
    <s v="No"/>
    <s v="Si"/>
    <s v="No"/>
    <s v="No"/>
    <s v="No"/>
    <s v="Si"/>
    <s v="No"/>
    <s v="No"/>
    <s v="No"/>
    <s v="No"/>
    <s v="No"/>
    <s v="No"/>
    <s v="Mujer sin casa propia"/>
  </r>
  <r>
    <n v="13"/>
    <s v="Tinta Violeta-Calistenia Cultural"/>
    <x v="0"/>
    <x v="0"/>
    <x v="1"/>
    <s v="Calle Zea"/>
    <s v="U.E.N.B Gladys Vanegas"/>
    <s v="Esp. Comunit."/>
    <s v="octubre"/>
    <m/>
    <s v="Isabel Gómez"/>
    <s v="2431_1_1"/>
    <s v="2431_1_1_0001"/>
    <s v="Rivas"/>
    <s v="Arguinzones"/>
    <s v="Yelimar"/>
    <n v="24315233"/>
    <x v="0"/>
    <x v="29"/>
    <x v="0"/>
    <n v="4125405627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4"/>
    <s v="Tinta Violeta-Calistenia Cultural"/>
    <x v="0"/>
    <x v="0"/>
    <x v="1"/>
    <s v="Calle Zea"/>
    <s v="U.E.N.B Gladys Vanegas"/>
    <s v="Esp. Comunit."/>
    <s v="octubre"/>
    <m/>
    <s v="Isabel Gómez"/>
    <s v="2075_1_1"/>
    <s v="2075_1_1_0001"/>
    <s v="Guerrero"/>
    <s v="Martínez"/>
    <s v="Yensy"/>
    <n v="20756305"/>
    <x v="0"/>
    <x v="30"/>
    <x v="0"/>
    <n v="4120196353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5"/>
    <s v="Tinta Violeta-Calistenia Cultural"/>
    <x v="0"/>
    <x v="0"/>
    <x v="1"/>
    <s v="Calle Zea"/>
    <s v="U.E.N.B Gladys Vanegas"/>
    <s v="Esp. Comunit."/>
    <s v="octubre"/>
    <m/>
    <s v="Isabel Gómez"/>
    <s v="7948_1_1"/>
    <s v="7948_1_1_0001"/>
    <s v="Escalona"/>
    <m/>
    <s v="Yelitza"/>
    <n v="7948667"/>
    <x v="0"/>
    <x v="4"/>
    <x v="0"/>
    <n v="4143065348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6"/>
    <s v="Tinta Violeta-Calistenia Cultural"/>
    <x v="0"/>
    <x v="0"/>
    <x v="1"/>
    <s v="Calle Zea"/>
    <s v="U.E.N.B Gladys Vanegas"/>
    <s v="Esp. Comunit."/>
    <s v="octubre"/>
    <m/>
    <s v="Isabel Gómez"/>
    <s v="1190_1_1"/>
    <s v="1190_1_1_0001"/>
    <s v="Días"/>
    <s v="Villarroel"/>
    <s v="Victoria"/>
    <n v="11908496"/>
    <x v="0"/>
    <x v="12"/>
    <x v="0"/>
    <n v="4143149923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7"/>
    <s v="Tinta Violeta-Calistenia Cultural"/>
    <x v="0"/>
    <x v="0"/>
    <x v="1"/>
    <s v="Calle Zea"/>
    <s v="U.E.N.B Gladys Vanegas"/>
    <s v="Esp. Comunit."/>
    <s v="octubre"/>
    <m/>
    <s v="Isabel Gómez"/>
    <s v="6341_1_1"/>
    <s v="6341_1_1_0001"/>
    <s v="Martinez"/>
    <s v="Reina"/>
    <s v="Mary"/>
    <n v="6341375"/>
    <x v="0"/>
    <x v="11"/>
    <x v="1"/>
    <n v="4268062206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8"/>
    <s v="Tinta Violeta-Calistenia Cultural"/>
    <x v="0"/>
    <x v="0"/>
    <x v="1"/>
    <s v="Calle Zea"/>
    <s v="U.E.N.B Gladys Vanegas"/>
    <s v="Esp. Comunit."/>
    <s v="octubre"/>
    <m/>
    <s v="Isabel Gómez"/>
    <s v="2369_1_1"/>
    <s v="2369_1_1_0001"/>
    <s v="Yepez"/>
    <s v="Mijares"/>
    <s v="Milagros"/>
    <n v="23690649"/>
    <x v="0"/>
    <x v="31"/>
    <x v="0"/>
    <n v="4149282991"/>
    <m/>
    <s v="No"/>
    <s v="Si"/>
    <s v="Si"/>
    <s v="Si"/>
    <s v="No"/>
    <s v="No"/>
    <s v="No"/>
    <s v="Si"/>
    <s v="No"/>
    <s v="No"/>
    <s v="No"/>
    <s v="No"/>
    <s v="No"/>
    <s v="No"/>
    <s v="Mujer sin casa propia"/>
  </r>
  <r>
    <n v="19"/>
    <s v="Tinta Violeta-Calistenia Cultural"/>
    <x v="0"/>
    <x v="0"/>
    <x v="1"/>
    <s v="Calle Zea"/>
    <s v="U.E.N.B Gladys Vanegas"/>
    <s v="Esp. Comunit."/>
    <s v="octubre"/>
    <m/>
    <s v="Isabel Gómez"/>
    <s v="1036_1_1"/>
    <s v="1036_1_1_0002"/>
    <s v="Moyano"/>
    <s v="Gómez"/>
    <s v="Yajaira"/>
    <n v="10362829"/>
    <x v="0"/>
    <x v="21"/>
    <x v="1"/>
    <n v="4164082484"/>
    <m/>
    <s v="No"/>
    <s v="Si"/>
    <s v="No"/>
    <s v="Si"/>
    <s v="No"/>
    <s v="No"/>
    <s v="No"/>
    <s v="Si"/>
    <s v="No"/>
    <s v="No"/>
    <s v="No"/>
    <s v="No"/>
    <s v="Si"/>
    <s v="No"/>
    <m/>
  </r>
  <r>
    <n v="20"/>
    <s v="Tinta Violeta-Calistenia Cultural"/>
    <x v="0"/>
    <x v="0"/>
    <x v="1"/>
    <s v="Calle Zea"/>
    <s v="U.E.N.B Gladys Vanegas"/>
    <s v="Esp. Comunit."/>
    <s v="octubre"/>
    <m/>
    <s v="Isabel Gómez"/>
    <s v="1547_1_1"/>
    <s v="1547_1_1_0001"/>
    <s v="Salas"/>
    <s v="Ruiz"/>
    <s v="Yulidaisi"/>
    <n v="15473187"/>
    <x v="0"/>
    <x v="7"/>
    <x v="0"/>
    <n v="4168237383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21"/>
    <s v="Tinta Violeta-Calistenia Cultural"/>
    <x v="0"/>
    <x v="0"/>
    <x v="1"/>
    <s v="Calle Zea"/>
    <s v="U.E.N.B Gladys Vanegas"/>
    <s v="Esp. Comunit."/>
    <s v="octubre"/>
    <m/>
    <s v="Isabel Gómez"/>
    <s v="1292_1_1"/>
    <s v="1292_1_1_0001"/>
    <s v="Coromoto"/>
    <m/>
    <s v="Norma"/>
    <n v="12929577"/>
    <x v="0"/>
    <x v="32"/>
    <x v="0"/>
    <n v="4242727882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22"/>
    <s v="Tinta Violeta-Calistenia Cultural"/>
    <x v="0"/>
    <x v="0"/>
    <x v="1"/>
    <s v="Calle Zea"/>
    <s v="U.E.N.B Gladys Vanegas"/>
    <s v="Esp. Comunit."/>
    <s v="octubre"/>
    <m/>
    <s v="Isabel Gómez"/>
    <s v="1857_1_1"/>
    <s v="1857_1_1_0001"/>
    <s v="Flores"/>
    <s v="Ríos"/>
    <s v="Yulimar"/>
    <n v="18572349"/>
    <x v="0"/>
    <x v="33"/>
    <x v="0"/>
    <n v="4129105589"/>
    <m/>
    <s v="No"/>
    <s v="Si"/>
    <s v="Si"/>
    <s v="Si"/>
    <s v="No"/>
    <s v="No"/>
    <s v="No"/>
    <s v="Si"/>
    <s v="No"/>
    <s v="No"/>
    <s v="No"/>
    <s v="No"/>
    <s v="Si"/>
    <s v="No"/>
    <s v="Mujer sin casa propia"/>
  </r>
  <r>
    <n v="23"/>
    <s v="Tinta Violeta-Calistenia Cultural"/>
    <x v="0"/>
    <x v="0"/>
    <x v="1"/>
    <s v="Calle Zea"/>
    <s v="U.E.N.B Gladys Vanegas"/>
    <s v="Esp. Comunit."/>
    <s v="octubre"/>
    <m/>
    <s v="Isabel Gómez"/>
    <s v="1947_1_1"/>
    <s v="1947_1_1_0001"/>
    <s v="Urbano "/>
    <s v="Perdigón"/>
    <s v="Catherine"/>
    <n v="19477874"/>
    <x v="0"/>
    <x v="17"/>
    <x v="0"/>
    <n v="4264140966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24"/>
    <s v="Tinta Violeta-Calistenia Cultural"/>
    <x v="0"/>
    <x v="0"/>
    <x v="1"/>
    <s v="Calle Zea"/>
    <s v="U.E.N.B Gladys Vanegas"/>
    <s v="Esp. Comunit."/>
    <s v="octubre"/>
    <m/>
    <s v="Isabel Gómez"/>
    <s v="6037_1_1"/>
    <s v="6037_1_1_0001"/>
    <s v="Cerrada"/>
    <m/>
    <s v="María"/>
    <n v="6037313"/>
    <x v="0"/>
    <x v="5"/>
    <x v="1"/>
    <n v="4164055526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25"/>
    <s v="Tinta Violeta-Calistenia Cultural"/>
    <x v="0"/>
    <x v="0"/>
    <x v="1"/>
    <s v="Calle Zea"/>
    <s v="U.E.N.B Gladys Vanegas"/>
    <s v="Esp. Comunit."/>
    <s v="octubre"/>
    <m/>
    <s v="Isabel Gómez"/>
    <s v="5414_1_1"/>
    <s v="5414_1_1_0001"/>
    <s v="Rodríguez"/>
    <m/>
    <s v="Francisca"/>
    <n v="5414788"/>
    <x v="0"/>
    <x v="34"/>
    <x v="1"/>
    <n v="4125405627"/>
    <m/>
    <s v="No"/>
    <s v="Si"/>
    <s v="Si"/>
    <s v="No"/>
    <s v="No"/>
    <s v="No"/>
    <s v="No"/>
    <s v="Si"/>
    <s v="No"/>
    <s v="No"/>
    <s v="No"/>
    <s v="No"/>
    <s v="No"/>
    <s v="Si"/>
    <m/>
  </r>
  <r>
    <n v="26"/>
    <s v="Tinta Violeta-Calistenia Cultural"/>
    <x v="0"/>
    <x v="0"/>
    <x v="1"/>
    <s v="Calle Zea"/>
    <s v="U.E.N.B Gladys Vanegas"/>
    <s v="Esp. Comunit."/>
    <s v="octubre"/>
    <m/>
    <s v="Isabel Gómez"/>
    <s v="5184_1_1"/>
    <s v="5184_1_1_0001"/>
    <s v="Rodríguez"/>
    <s v="Rojas"/>
    <s v="Dilcia"/>
    <n v="5184494"/>
    <x v="0"/>
    <x v="8"/>
    <x v="1"/>
    <n v="4129541842"/>
    <m/>
    <s v="No"/>
    <s v="Si"/>
    <s v="Si"/>
    <s v="Si"/>
    <s v="No"/>
    <s v="No"/>
    <s v="No"/>
    <s v="Si"/>
    <s v="No"/>
    <s v="No"/>
    <s v="No"/>
    <s v="No"/>
    <s v="Si"/>
    <s v="No"/>
    <m/>
  </r>
  <r>
    <n v="27"/>
    <s v="Tinta Violeta-Calistenia Cultural"/>
    <x v="0"/>
    <x v="0"/>
    <x v="1"/>
    <s v="Calle Zea"/>
    <s v="U.E.N.B Gladys Vanegas"/>
    <s v="Esp. Comunit."/>
    <s v="octubre"/>
    <m/>
    <s v="Isabel Gómez"/>
    <s v="1742_1_1"/>
    <s v="1742_1_1_0001"/>
    <s v="Doudieres"/>
    <s v="Valera"/>
    <s v="Janeth"/>
    <n v="17427043"/>
    <x v="0"/>
    <x v="35"/>
    <x v="0"/>
    <n v="4169338192"/>
    <m/>
    <s v="No"/>
    <s v="Si"/>
    <s v="Si"/>
    <s v="Si"/>
    <s v="No"/>
    <s v="No"/>
    <s v="No"/>
    <s v="Si"/>
    <s v="No"/>
    <s v="No"/>
    <s v="No"/>
    <s v="No"/>
    <s v="Si"/>
    <s v="No"/>
    <s v="Mujer sin casa propia"/>
  </r>
  <r>
    <n v="28"/>
    <s v="Tinta Violeta-Calistenia Cultural"/>
    <x v="0"/>
    <x v="0"/>
    <x v="1"/>
    <s v="Calle Zea"/>
    <s v="U.E.N.B Gladys Vanegas"/>
    <s v="Esp. Comunit."/>
    <s v="octubre"/>
    <m/>
    <s v="Isabel Gómez"/>
    <s v="1147_1_1"/>
    <s v="1147_1_1_0001"/>
    <s v="González"/>
    <s v="Escobar"/>
    <s v="Yelitza"/>
    <n v="11471003"/>
    <x v="0"/>
    <x v="12"/>
    <x v="0"/>
    <n v="4165397264"/>
    <m/>
    <s v="No"/>
    <s v="Si"/>
    <s v="Si"/>
    <s v="Si"/>
    <s v="No"/>
    <s v="No"/>
    <s v="No"/>
    <s v="Si"/>
    <s v="No"/>
    <s v="No"/>
    <s v="No"/>
    <s v="No"/>
    <s v="No"/>
    <s v="No"/>
    <m/>
  </r>
  <r>
    <n v="29"/>
    <s v="Tinta Violeta-Calistenia Cultural"/>
    <x v="0"/>
    <x v="0"/>
    <x v="1"/>
    <s v="Calle Zea"/>
    <s v="U.E.N.B Gladys Vanegas"/>
    <s v="Esp. Comunit."/>
    <s v="octubre"/>
    <m/>
    <s v="Isabel Gómez"/>
    <s v="2521_1_1"/>
    <s v="2521_1_1_0001"/>
    <s v="Vegas"/>
    <m/>
    <s v="Mery"/>
    <n v="2521792"/>
    <x v="0"/>
    <x v="19"/>
    <x v="1"/>
    <n v="4129134526"/>
    <m/>
    <s v="No"/>
    <s v="Si"/>
    <s v="Si"/>
    <s v="No"/>
    <s v="No"/>
    <s v="No"/>
    <s v="Si"/>
    <s v="Si"/>
    <s v="No"/>
    <s v="No"/>
    <s v="No"/>
    <s v="No"/>
    <s v="No"/>
    <s v="No"/>
    <s v="Mujer sin casa propia"/>
  </r>
  <r>
    <n v="30"/>
    <s v="Tinta Violeta-Calistenia Cultural"/>
    <x v="0"/>
    <x v="0"/>
    <x v="1"/>
    <s v="Calle Zea"/>
    <s v="U.E.N.B Gladys Vanegas"/>
    <s v="Esp. Comunit."/>
    <s v="octubre"/>
    <m/>
    <s v="Isabel Gómez"/>
    <s v="9655_1_1"/>
    <s v="9655_1_1_0001"/>
    <s v="Hernández"/>
    <s v="Rivero"/>
    <s v="Dania"/>
    <n v="9655773"/>
    <x v="0"/>
    <x v="28"/>
    <x v="1"/>
    <n v="4129105549"/>
    <m/>
    <s v="No"/>
    <s v="Si"/>
    <s v="Si"/>
    <s v="No"/>
    <s v="No"/>
    <s v="No"/>
    <s v="Si"/>
    <s v="Si"/>
    <s v="No"/>
    <s v="No"/>
    <s v="No"/>
    <s v="No"/>
    <s v="No"/>
    <s v="No"/>
    <s v="Mujer sin casa propia"/>
  </r>
  <r>
    <n v="31"/>
    <s v="Tinta Violeta-Calistenia Cultural"/>
    <x v="0"/>
    <x v="0"/>
    <x v="1"/>
    <s v="Calle Zea"/>
    <s v="U.E.N.B Gladys Vanegas"/>
    <s v="Esp. Comunit."/>
    <s v="octubre"/>
    <m/>
    <s v="Isabel Gómez"/>
    <s v="1034_1_1"/>
    <s v="1034_1_1_0002"/>
    <s v="Ramírez"/>
    <m/>
    <s v="Juana"/>
    <n v="10349193"/>
    <x v="0"/>
    <x v="24"/>
    <x v="1"/>
    <n v="4125627932"/>
    <m/>
    <s v="No"/>
    <s v="Si"/>
    <s v="No"/>
    <s v="No"/>
    <s v="No"/>
    <s v="No"/>
    <s v="Si"/>
    <s v="Si"/>
    <s v="No"/>
    <s v="No"/>
    <s v="No"/>
    <s v="Si"/>
    <s v="No"/>
    <s v="No"/>
    <m/>
  </r>
  <r>
    <n v="32"/>
    <s v="Tinta Violeta-Calistenia Cultural"/>
    <x v="0"/>
    <x v="0"/>
    <x v="1"/>
    <s v="Calle Zea"/>
    <s v="U.E.N.B Gladys Vanegas"/>
    <s v="Esp. Comunit."/>
    <s v="octubre"/>
    <m/>
    <s v="Isabel Gómez"/>
    <s v="1086_1_1"/>
    <s v="1086_1_1_0001"/>
    <s v="Seijas"/>
    <m/>
    <s v="Elba"/>
    <n v="10866423"/>
    <x v="0"/>
    <x v="20"/>
    <x v="0"/>
    <n v="4125405627"/>
    <m/>
    <s v="No"/>
    <s v="Si"/>
    <s v="No"/>
    <s v="No"/>
    <s v="No"/>
    <s v="No"/>
    <s v="Si"/>
    <s v="Si"/>
    <s v="No"/>
    <s v="No"/>
    <s v="No"/>
    <s v="Si"/>
    <s v="No"/>
    <s v="No"/>
    <s v="Mujer sin casa propia"/>
  </r>
  <r>
    <n v="33"/>
    <s v="Tinta Violeta-Calistenia Cultural"/>
    <x v="0"/>
    <x v="0"/>
    <x v="1"/>
    <s v="Calle Zea"/>
    <s v="U.E.N.B Gladys Vanegas"/>
    <s v="Esp. Comunit."/>
    <s v="octubre"/>
    <m/>
    <s v="Isabel Gómez"/>
    <s v="1364_1_1"/>
    <s v="1364_1_1_0001"/>
    <s v="García"/>
    <m/>
    <s v="Enilda"/>
    <n v="13643763"/>
    <x v="0"/>
    <x v="36"/>
    <x v="1"/>
    <n v="4164195339"/>
    <m/>
    <s v="No"/>
    <s v="Si"/>
    <s v="No"/>
    <s v="No"/>
    <s v="No"/>
    <s v="No"/>
    <s v="Si"/>
    <s v="Si"/>
    <s v="No"/>
    <s v="No"/>
    <s v="No"/>
    <s v="Si"/>
    <s v="No"/>
    <s v="No"/>
    <m/>
  </r>
  <r>
    <n v="34"/>
    <s v="Tinta Violeta-Calistenia Cultural"/>
    <x v="0"/>
    <x v="0"/>
    <x v="1"/>
    <s v="Calle Zea"/>
    <s v="U.E.N.B Gladys Vanegas"/>
    <s v="Esp. Comunit."/>
    <s v="octubre"/>
    <m/>
    <s v="Isabel Gómez"/>
    <s v="2137_1_1"/>
    <s v="2137_1_1_0001"/>
    <s v="Pedra"/>
    <s v="Durán"/>
    <s v="Yessika"/>
    <n v="21376256"/>
    <x v="0"/>
    <x v="1"/>
    <x v="0"/>
    <n v="4242409399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35"/>
    <s v="Tinta Violeta-Calistenia Cultural"/>
    <x v="0"/>
    <x v="0"/>
    <x v="1"/>
    <s v="Av. Intercomunal"/>
    <s v="C.C Lucas D'Oliveira"/>
    <s v="Esp. Comunit."/>
    <s v="octubre"/>
    <m/>
    <s v="Mónica Álvarez"/>
    <s v="1168_1_1"/>
    <s v="1168_1_1_0001"/>
    <s v="García"/>
    <m/>
    <s v="Yudith"/>
    <n v="11689625"/>
    <x v="0"/>
    <x v="4"/>
    <x v="0"/>
    <n v="4160800890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36"/>
    <s v="Tinta Violeta-Calistenia Cultural"/>
    <x v="0"/>
    <x v="0"/>
    <x v="1"/>
    <s v="Av. Intercomunal"/>
    <s v="C.C Lucas D'Oliveira"/>
    <s v="Esp. Comunit."/>
    <s v="octubre"/>
    <m/>
    <s v="Mónica Álvarez"/>
    <s v="9485_1_1"/>
    <s v="9485_1_1_0001"/>
    <s v="Moros"/>
    <m/>
    <s v="Mary"/>
    <n v="9485205"/>
    <x v="0"/>
    <x v="11"/>
    <x v="1"/>
    <n v="2126822572"/>
    <m/>
    <s v="No"/>
    <s v="Si"/>
    <s v="No"/>
    <s v="Si"/>
    <s v="No"/>
    <s v="No"/>
    <s v="Si"/>
    <s v="Si"/>
    <s v="No"/>
    <s v="No"/>
    <s v="No"/>
    <s v="No"/>
    <s v="No"/>
    <s v="No"/>
    <m/>
  </r>
  <r>
    <n v="37"/>
    <s v="Tinta Violeta-Calistenia Cultural"/>
    <x v="0"/>
    <x v="0"/>
    <x v="1"/>
    <s v="Av. Intercomunal"/>
    <s v="C.C Lucas D'Oliveira"/>
    <s v="Esp. Comunit."/>
    <s v="octubre"/>
    <m/>
    <s v="Mónica Álvarez"/>
    <s v="1478_1_1"/>
    <s v="1478_1_1_0001"/>
    <s v="Martínez"/>
    <m/>
    <s v="Beatriz"/>
    <n v="14788435"/>
    <x v="0"/>
    <x v="15"/>
    <x v="0"/>
    <n v="2126814873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38"/>
    <s v="Tinta Violeta-Calistenia Cultural"/>
    <x v="0"/>
    <x v="0"/>
    <x v="1"/>
    <s v="Av. Intercomunal"/>
    <s v="C.C Lucas D'Oliveira"/>
    <s v="Esp. Comunit."/>
    <s v="octubre"/>
    <m/>
    <s v="Mónica Álvarez"/>
    <s v="2945_1_1"/>
    <s v="2945_1_1_0001"/>
    <s v="Navarro "/>
    <m/>
    <s v="Aida"/>
    <n v="2945148"/>
    <x v="0"/>
    <x v="37"/>
    <x v="1"/>
    <n v="2126814873"/>
    <m/>
    <s v="No"/>
    <s v="Si"/>
    <s v="No"/>
    <s v="No"/>
    <s v="No"/>
    <s v="No"/>
    <s v="Si"/>
    <s v="No"/>
    <s v="No"/>
    <s v="No"/>
    <s v="No"/>
    <s v="No"/>
    <s v="No"/>
    <s v="Si"/>
    <m/>
  </r>
  <r>
    <n v="39"/>
    <s v="Tinta Violeta-Calistenia Cultural"/>
    <x v="0"/>
    <x v="0"/>
    <x v="1"/>
    <s v="Av. Intercomunal"/>
    <s v="C.C Lucas D'Oliveira"/>
    <s v="Esp. Comunit."/>
    <s v="octubre"/>
    <m/>
    <s v="Mónica Álvarez"/>
    <s v="6363_1_1"/>
    <s v="6363_1_1_0001"/>
    <s v="Uztariz"/>
    <m/>
    <s v="Mireya"/>
    <n v="6363367"/>
    <x v="0"/>
    <x v="36"/>
    <x v="1"/>
    <n v="2126829882"/>
    <m/>
    <s v="Si"/>
    <s v="Si"/>
    <s v="No"/>
    <s v="Si"/>
    <s v="No"/>
    <s v="No"/>
    <s v="No"/>
    <s v="Si"/>
    <s v="No"/>
    <s v="No"/>
    <s v="No"/>
    <s v="No"/>
    <s v="No"/>
    <s v="No"/>
    <s v="Mujer sin casa propia"/>
  </r>
  <r>
    <n v="40"/>
    <s v="Tinta Violeta-Calistenia Cultural"/>
    <x v="0"/>
    <x v="0"/>
    <x v="1"/>
    <s v="Av. Intercomunal"/>
    <s v="C.C Lucas D'Oliveira"/>
    <s v="Esp. Comunit."/>
    <s v="octubre"/>
    <m/>
    <s v="Mónica Álvarez"/>
    <s v="1822_1_1"/>
    <s v="1822_1_1_0001"/>
    <s v="Coronel"/>
    <m/>
    <s v="Carolina"/>
    <n v="18228255"/>
    <x v="0"/>
    <x v="26"/>
    <x v="0"/>
    <n v="4144816757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41"/>
    <s v="Tinta Violeta-Calistenia Cultural"/>
    <x v="0"/>
    <x v="0"/>
    <x v="1"/>
    <s v="Av. Intercomunal"/>
    <s v="C.C Lucas D'Oliveira"/>
    <s v="Esp. Comunit."/>
    <s v="octubre"/>
    <m/>
    <s v="Mónica Álvarez"/>
    <s v="9485_1_1"/>
    <s v="9485_1_1_0002"/>
    <s v="Coronel"/>
    <m/>
    <s v="Thelsy"/>
    <n v="9485941"/>
    <x v="0"/>
    <x v="28"/>
    <x v="1"/>
    <n v="2126824770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42"/>
    <s v="Tinta Violeta-Calistenia Cultural"/>
    <x v="0"/>
    <x v="0"/>
    <x v="1"/>
    <s v="Av. Intercomunal"/>
    <s v="C.C Lucas D'Oliveira"/>
    <s v="Esp. Comunit."/>
    <s v="octubre"/>
    <m/>
    <s v="Mónica Álvarez"/>
    <s v="1464_1_1"/>
    <s v="1464_1_1_0001"/>
    <s v="Blanco"/>
    <m/>
    <s v="Ana"/>
    <n v="14644497"/>
    <x v="0"/>
    <x v="6"/>
    <x v="0"/>
    <n v="2126812315"/>
    <m/>
    <s v="No"/>
    <s v="Si"/>
    <s v="No"/>
    <s v="Si"/>
    <s v="No"/>
    <s v="Si"/>
    <s v="No"/>
    <s v="Si"/>
    <s v="No"/>
    <s v="No"/>
    <s v="No"/>
    <s v="No"/>
    <s v="No"/>
    <s v="No"/>
    <s v="Mujer sin casa propia"/>
  </r>
  <r>
    <n v="43"/>
    <s v="Tinta Violeta-Calistenia Cultural"/>
    <x v="0"/>
    <x v="0"/>
    <x v="1"/>
    <s v="Av. Intercomunal"/>
    <s v="C.C Lucas D'Oliveira"/>
    <s v="Esp. Comunit."/>
    <s v="octubre"/>
    <m/>
    <s v="Mónica Álvarez"/>
    <s v="2994_1_1"/>
    <s v="2994_1_1_0001"/>
    <s v="Lei"/>
    <m/>
    <s v="Dorotty"/>
    <n v="2994782"/>
    <x v="0"/>
    <x v="22"/>
    <x v="1"/>
    <n v="2126815716"/>
    <m/>
    <s v="No"/>
    <s v="Si"/>
    <s v="No"/>
    <s v="No"/>
    <s v="No"/>
    <s v="No"/>
    <s v="Si"/>
    <s v="Si"/>
    <s v="No"/>
    <s v="No"/>
    <s v="No"/>
    <s v="No"/>
    <s v="No"/>
    <s v="Si"/>
    <m/>
  </r>
  <r>
    <n v="44"/>
    <s v="Tinta Violeta-Calistenia Cultural"/>
    <x v="0"/>
    <x v="0"/>
    <x v="1"/>
    <s v="Av. Intercomunal"/>
    <s v="C.C Lucas D'Oliveira"/>
    <s v="Esp. Comunit."/>
    <s v="octubre"/>
    <m/>
    <s v="Mónica Álvarez"/>
    <s v="2032_1_1"/>
    <s v="2032_1_1_0001"/>
    <s v="Hernández"/>
    <m/>
    <s v="Erika"/>
    <n v="20328761"/>
    <x v="0"/>
    <x v="1"/>
    <x v="0"/>
    <n v="4162882112"/>
    <m/>
    <s v="No"/>
    <s v="Si"/>
    <s v="No"/>
    <s v="No"/>
    <s v="No"/>
    <s v="No"/>
    <s v="No"/>
    <s v="Si"/>
    <s v="No"/>
    <s v="No"/>
    <s v="No"/>
    <s v="No"/>
    <s v="No"/>
    <s v="No"/>
    <s v="Mujer sin casa propia"/>
  </r>
  <r>
    <n v="45"/>
    <s v="Tinta Violeta-Calistenia Cultural"/>
    <x v="0"/>
    <x v="0"/>
    <x v="1"/>
    <s v="Av. Intercomunal"/>
    <s v="C.C Lucas D'Oliveira"/>
    <s v="Esp. Comunit."/>
    <s v="octubre"/>
    <m/>
    <s v="Mónica Álvarez"/>
    <s v="6432_1_1"/>
    <s v="6432_1_1_0001"/>
    <s v="Chiaro"/>
    <m/>
    <s v="Wilma"/>
    <n v="6432481"/>
    <x v="0"/>
    <x v="21"/>
    <x v="1"/>
    <n v="2126811958"/>
    <m/>
    <s v="No"/>
    <s v="Si"/>
    <s v="No"/>
    <s v="No"/>
    <s v="No"/>
    <s v="No"/>
    <s v="Si"/>
    <s v="Si"/>
    <s v="No"/>
    <s v="No"/>
    <s v="No"/>
    <s v="No"/>
    <s v="No"/>
    <s v="Si"/>
    <m/>
  </r>
  <r>
    <n v="46"/>
    <s v="Tinta Violeta-Calistenia Cultural"/>
    <x v="0"/>
    <x v="0"/>
    <x v="1"/>
    <s v="Av. Intercomunal"/>
    <s v="C.C Lucas D'Oliveira"/>
    <s v="Esp. Comunit."/>
    <s v="octubre"/>
    <m/>
    <s v="Mónica Álvarez"/>
    <s v="1121_1_1"/>
    <s v="1121_1_1_0001"/>
    <s v="Peña"/>
    <m/>
    <s v="Pastora"/>
    <n v="11216059"/>
    <x v="0"/>
    <x v="38"/>
    <x v="1"/>
    <n v="4242770097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47"/>
    <s v="Tinta Violeta-Calistenia Cultural"/>
    <x v="0"/>
    <x v="0"/>
    <x v="1"/>
    <s v="Av. Intercomunal"/>
    <s v="C.C Lucas D'Oliveira"/>
    <s v="Esp. Comunit."/>
    <s v="octubre"/>
    <m/>
    <s v="Mónica Álvarez"/>
    <s v="2680_1_1"/>
    <s v="2680_1_1_0001"/>
    <s v="Peña"/>
    <m/>
    <s v="Leidy"/>
    <n v="26809346"/>
    <x v="0"/>
    <x v="13"/>
    <x v="0"/>
    <n v="4142830654"/>
    <m/>
    <s v="No"/>
    <s v="Si"/>
    <s v="No"/>
    <s v="Si"/>
    <s v="No"/>
    <s v="Si"/>
    <s v="No"/>
    <s v="Si"/>
    <s v="No"/>
    <s v="No"/>
    <s v="No"/>
    <s v="No"/>
    <s v="No"/>
    <s v="No"/>
    <s v="Mujer sin casa propia"/>
  </r>
  <r>
    <n v="48"/>
    <s v="Tinta Violeta-Calistenia Cultural"/>
    <x v="0"/>
    <x v="0"/>
    <x v="1"/>
    <s v="Av. Intercomunal"/>
    <s v="C.C Lucas D'Oliveira"/>
    <s v="Esp. Comunit."/>
    <s v="octubre"/>
    <m/>
    <s v="Mónica Álvarez"/>
    <s v="1083_1_1"/>
    <s v="1083_1_1_0001"/>
    <s v="Carrillo"/>
    <m/>
    <s v="Edumenia"/>
    <n v="1083810"/>
    <x v="0"/>
    <x v="39"/>
    <x v="1"/>
    <n v="4142311690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49"/>
    <s v="Tinta Violeta-Calistenia Cultural"/>
    <x v="0"/>
    <x v="0"/>
    <x v="1"/>
    <s v="Av. Intercomunal"/>
    <s v="C.C Lucas D'Oliveira"/>
    <s v="Esp. Comunit."/>
    <s v="octubre"/>
    <m/>
    <s v="Mónica Álvarez"/>
    <s v="4810_1_1"/>
    <s v="4810_1_1_0001"/>
    <s v="Rovira"/>
    <m/>
    <s v="Carmen"/>
    <n v="4810635"/>
    <x v="0"/>
    <x v="40"/>
    <x v="1"/>
    <n v="2126811311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50"/>
    <s v="Tinta Violeta-Calistenia Cultural"/>
    <x v="0"/>
    <x v="0"/>
    <x v="1"/>
    <s v="Av. Intercomunal"/>
    <s v="C.C Lucas D'Oliveira"/>
    <s v="Esp. Comunit."/>
    <s v="octubre"/>
    <m/>
    <s v="Mónica Álvarez"/>
    <s v="3403_1_1"/>
    <s v="3403_1_1_0001"/>
    <s v="Rodríguez"/>
    <m/>
    <s v="Celina"/>
    <n v="3403962"/>
    <x v="0"/>
    <x v="22"/>
    <x v="1"/>
    <n v="2126814777"/>
    <m/>
    <s v="No"/>
    <s v="Si"/>
    <s v="No"/>
    <s v="No"/>
    <s v="No"/>
    <s v="No"/>
    <s v="Si"/>
    <s v="Si"/>
    <s v="No"/>
    <s v="No"/>
    <s v="No"/>
    <s v="No"/>
    <s v="No"/>
    <s v="No"/>
    <m/>
  </r>
  <r>
    <n v="51"/>
    <s v="Tinta Violeta-Calistenia Cultural"/>
    <x v="0"/>
    <x v="0"/>
    <x v="1"/>
    <s v="Av. Intercomunal"/>
    <s v="C.C Lucas D'Oliveira"/>
    <s v="Esp. Comunit."/>
    <s v="octubre"/>
    <m/>
    <s v="Mónica Álvarez"/>
    <s v="2968_1_1"/>
    <s v="2968_1_1_0001"/>
    <s v="Romero"/>
    <m/>
    <s v="Josefina"/>
    <n v="2968319"/>
    <x v="0"/>
    <x v="41"/>
    <x v="1"/>
    <n v="2126825148"/>
    <m/>
    <s v="No"/>
    <s v="Si"/>
    <s v="No"/>
    <s v="No"/>
    <s v="No"/>
    <s v="No"/>
    <s v="Si"/>
    <s v="Si"/>
    <s v="No"/>
    <s v="No"/>
    <s v="No"/>
    <s v="No"/>
    <s v="No"/>
    <s v="Si"/>
    <m/>
  </r>
  <r>
    <n v="52"/>
    <s v="Tinta Violeta-Calistenia Cultural"/>
    <x v="0"/>
    <x v="0"/>
    <x v="1"/>
    <s v="Av. Intercomunal"/>
    <s v="C.C Lucas D'Oliveira"/>
    <s v="Esp. Comunit."/>
    <s v="octubre"/>
    <m/>
    <s v="Mónica Álvarez"/>
    <s v="6436_1_1"/>
    <s v="6436_1_1_0001"/>
    <s v="Pariche"/>
    <m/>
    <s v="Morela"/>
    <n v="6436328"/>
    <x v="0"/>
    <x v="42"/>
    <x v="1"/>
    <n v="2126819396"/>
    <m/>
    <s v="No"/>
    <s v="Si"/>
    <s v="No"/>
    <s v="No"/>
    <s v="No"/>
    <s v="No"/>
    <s v="Si"/>
    <s v="Si"/>
    <s v="No"/>
    <s v="No"/>
    <s v="No"/>
    <s v="No"/>
    <s v="No"/>
    <s v="No"/>
    <m/>
  </r>
  <r>
    <n v="53"/>
    <s v="Tinta Violeta-Calistenia Cultural"/>
    <x v="0"/>
    <x v="0"/>
    <x v="1"/>
    <s v="Av. Intercomunal"/>
    <s v="C.C Lucas D'Oliveira"/>
    <s v="Esp. Comunit."/>
    <s v="octubre"/>
    <m/>
    <s v="Mónica Álvarez"/>
    <s v="6858_1_1"/>
    <s v="6858_1_1_0001"/>
    <s v="Lugo"/>
    <m/>
    <s v="Marisol"/>
    <n v="6858238"/>
    <x v="0"/>
    <x v="38"/>
    <x v="1"/>
    <n v="2126821474"/>
    <m/>
    <s v="No"/>
    <s v="Si"/>
    <s v="No"/>
    <s v="No"/>
    <s v="No"/>
    <s v="No"/>
    <s v="Si"/>
    <s v="Si"/>
    <s v="No"/>
    <s v="No"/>
    <s v="No"/>
    <s v="No"/>
    <s v="No"/>
    <s v="No"/>
    <m/>
  </r>
  <r>
    <n v="54"/>
    <s v="Tinta Violeta-Calistenia Cultural"/>
    <x v="0"/>
    <x v="0"/>
    <x v="1"/>
    <s v="Av. Intercomunal"/>
    <s v="C.C Lucas D'Oliveira"/>
    <s v="Esp. Comunit."/>
    <s v="octubre"/>
    <m/>
    <s v="Mónica Álvarez"/>
    <s v="1638_1_1"/>
    <s v="1638_1_1_0001"/>
    <s v="Ordoñez"/>
    <m/>
    <s v="Iris"/>
    <n v="16381387"/>
    <x v="0"/>
    <x v="0"/>
    <x v="0"/>
    <n v="4242195049"/>
    <m/>
    <s v="No"/>
    <s v="Si"/>
    <s v="No"/>
    <s v="Si"/>
    <s v="No"/>
    <s v="No"/>
    <s v="Si"/>
    <s v="Si"/>
    <s v="No"/>
    <s v="No"/>
    <s v="No"/>
    <s v="No"/>
    <s v="No"/>
    <s v="No"/>
    <m/>
  </r>
  <r>
    <n v="55"/>
    <s v="Tinta Violeta-Calistenia Cultural"/>
    <x v="0"/>
    <x v="0"/>
    <x v="1"/>
    <s v="Av. Intercomunal"/>
    <s v="C.C Lucas D'Oliveira"/>
    <s v="Esp. Comunit."/>
    <s v="octubre"/>
    <m/>
    <s v="Mónica Álvarez"/>
    <s v="3350_1_1"/>
    <s v="3350_1_1_0001"/>
    <s v="López"/>
    <m/>
    <s v="Raquel"/>
    <n v="3350054"/>
    <x v="0"/>
    <x v="43"/>
    <x v="1"/>
    <n v="2126825052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56"/>
    <s v="Tinta Violeta-Calistenia Cultural"/>
    <x v="0"/>
    <x v="0"/>
    <x v="1"/>
    <s v="Av. Intercomunal"/>
    <s v="C.C Lucas D'Oliveira"/>
    <s v="Esp. Comunit."/>
    <s v="octubre"/>
    <m/>
    <s v="Mónica Álvarez"/>
    <s v="1896_1_1"/>
    <s v="1896_1_1_0001"/>
    <s v="Tovar"/>
    <m/>
    <s v="María"/>
    <n v="1896586"/>
    <x v="0"/>
    <x v="16"/>
    <x v="1"/>
    <n v="2126815231"/>
    <m/>
    <s v="No"/>
    <s v="Si"/>
    <s v="No"/>
    <s v="No"/>
    <s v="No"/>
    <s v="No"/>
    <s v="Si"/>
    <s v="Si"/>
    <s v="No"/>
    <s v="No"/>
    <s v="No"/>
    <s v="No"/>
    <s v="No"/>
    <s v="Si"/>
    <m/>
  </r>
  <r>
    <n v="57"/>
    <s v="Tinta Violeta-Calistenia Cultural"/>
    <x v="0"/>
    <x v="0"/>
    <x v="1"/>
    <s v="Av. Intercomunal"/>
    <s v="C.C Lucas D'Oliveira"/>
    <s v="Esp. Comunit."/>
    <s v="octubre"/>
    <m/>
    <s v="Mónica Álvarez"/>
    <s v="2430_1_1"/>
    <s v="2430_1_1_0001"/>
    <s v="Betancourt"/>
    <m/>
    <s v="Bárbara"/>
    <n v="24309054"/>
    <x v="0"/>
    <x v="44"/>
    <x v="0"/>
    <n v="2126823532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58"/>
    <s v="Tinta Violeta-Calistenia Cultural"/>
    <x v="0"/>
    <x v="0"/>
    <x v="1"/>
    <s v="Av. Intercomunal"/>
    <s v="C.C Lucas D'Oliveira"/>
    <s v="Esp. Comunit."/>
    <s v="octubre"/>
    <m/>
    <s v="Mónica Álvarez"/>
    <s v="1641_1_1"/>
    <s v="1641_1_1_0001"/>
    <s v="Velázquez"/>
    <m/>
    <s v="Yeisi"/>
    <n v="16413576"/>
    <x v="0"/>
    <x v="45"/>
    <x v="0"/>
    <n v="4242563446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59"/>
    <s v="Tinta Violeta-Calistenia Cultural"/>
    <x v="0"/>
    <x v="0"/>
    <x v="1"/>
    <s v="Av. Intercomunal"/>
    <s v="C.C Lucas D'Oliveira"/>
    <s v="Esp. Comunit."/>
    <s v="octubre"/>
    <m/>
    <s v="Mónica Álvarez"/>
    <s v="1495_1_1"/>
    <s v="1495_1_1_0001"/>
    <s v="Bravo"/>
    <m/>
    <s v="Yari"/>
    <n v="14955406"/>
    <x v="0"/>
    <x v="3"/>
    <x v="0"/>
    <n v="4241416989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60"/>
    <s v="Tinta Violeta-Calistenia Cultural"/>
    <x v="0"/>
    <x v="0"/>
    <x v="1"/>
    <s v="Av. Intercomunal"/>
    <s v="C.C Lucas D'Oliveira"/>
    <s v="Esp. Comunit."/>
    <s v="octubre"/>
    <m/>
    <s v="Mónica Álvarez"/>
    <s v="6252_1_1"/>
    <s v="6252_1_1_0001"/>
    <s v="Cabrera"/>
    <m/>
    <s v="Alejandra"/>
    <n v="6252659"/>
    <x v="0"/>
    <x v="42"/>
    <x v="1"/>
    <n v="2123114799"/>
    <m/>
    <s v="Si"/>
    <s v="Si"/>
    <s v="No"/>
    <s v="Si"/>
    <s v="No"/>
    <s v="No"/>
    <s v="Si"/>
    <s v="Si"/>
    <s v="No"/>
    <s v="No"/>
    <s v="No"/>
    <s v="No"/>
    <s v="No"/>
    <s v="No"/>
    <s v="Mujer sin casa propia"/>
  </r>
  <r>
    <n v="61"/>
    <s v="Tinta Violeta-Calistenia Cultural"/>
    <x v="0"/>
    <x v="0"/>
    <x v="1"/>
    <s v="Av. Intercomunal"/>
    <s v="C.C Lucas D'Oliveira"/>
    <s v="Esp. Comunit."/>
    <s v="octubre"/>
    <m/>
    <s v="Mónica Álvarez"/>
    <s v="4850_1_1"/>
    <s v="4850_1_1_0001"/>
    <s v="Urbaes"/>
    <m/>
    <s v="Francis"/>
    <n v="485094"/>
    <x v="0"/>
    <x v="5"/>
    <x v="1"/>
    <n v="2126812185"/>
    <m/>
    <s v="No"/>
    <s v="Si"/>
    <s v="No"/>
    <s v="No"/>
    <s v="No"/>
    <s v="No"/>
    <s v="Si"/>
    <s v="Si"/>
    <s v="No"/>
    <s v="No"/>
    <s v="No"/>
    <s v="No"/>
    <s v="No"/>
    <s v="Si"/>
    <m/>
  </r>
  <r>
    <n v="62"/>
    <s v="Tinta Violeta-Calistenia Cultural"/>
    <x v="0"/>
    <x v="0"/>
    <x v="1"/>
    <s v="Av. Intercomunal"/>
    <s v="C.C Lucas D'Oliveira"/>
    <s v="Esp. Comunit."/>
    <s v="octubre"/>
    <m/>
    <s v="Mónica Álvarez"/>
    <s v="2275_1_1"/>
    <s v="2275_1_1_0001"/>
    <s v="Contreras"/>
    <m/>
    <s v="Sandra"/>
    <n v="22754670"/>
    <x v="0"/>
    <x v="46"/>
    <x v="0"/>
    <n v="4168345816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63"/>
    <s v="Tinta Violeta-Calistenia Cultural"/>
    <x v="0"/>
    <x v="0"/>
    <x v="1"/>
    <s v="Av. Intercomunal"/>
    <s v="C.C Lucas D'Oliveira"/>
    <s v="Esp. Comunit."/>
    <s v="octubre"/>
    <m/>
    <s v="Mónica Álvarez"/>
    <s v="3156_0_1"/>
    <s v="3156_0_1_0001"/>
    <s v="Bolívar"/>
    <m/>
    <s v="Amancai"/>
    <n v="3156867"/>
    <x v="0"/>
    <x v="18"/>
    <x v="1"/>
    <m/>
    <m/>
    <s v="No"/>
    <s v="Si"/>
    <s v="No"/>
    <s v="No"/>
    <s v="No"/>
    <s v="No"/>
    <s v="Si"/>
    <s v="Si"/>
    <s v="No"/>
    <s v="No"/>
    <s v="No"/>
    <s v="No"/>
    <s v="No"/>
    <s v="Si"/>
    <m/>
  </r>
  <r>
    <n v="64"/>
    <s v="Tinta Violeta-Calistenia Cultural"/>
    <x v="0"/>
    <x v="0"/>
    <x v="1"/>
    <s v="Av. Intercomunal"/>
    <s v="C.C Lucas D'Oliveira"/>
    <s v="Esp. Comunit."/>
    <s v="octubre"/>
    <m/>
    <s v="Mónica Álvarez"/>
    <s v="2726_0_1"/>
    <s v="2726_0_1_0001"/>
    <s v="Ortuño"/>
    <m/>
    <s v="Maikeli"/>
    <n v="27268738"/>
    <x v="0"/>
    <x v="47"/>
    <x v="0"/>
    <n v="4128167189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65"/>
    <s v="Tinta Violeta-Calistenia Cultural"/>
    <x v="0"/>
    <x v="0"/>
    <x v="1"/>
    <s v="Av. Intercomunal"/>
    <s v="C.C Lucas D'Oliveira"/>
    <s v="Esp. Comunit."/>
    <s v="octubre"/>
    <m/>
    <s v="Mónica Álvarez"/>
    <s v="2119_0_1"/>
    <s v="2119_0_1_0001"/>
    <s v="Aponte"/>
    <m/>
    <s v="Siro"/>
    <n v="2119705"/>
    <x v="1"/>
    <x v="18"/>
    <x v="1"/>
    <n v="2126814873"/>
    <m/>
    <s v="No"/>
    <s v="Si"/>
    <s v="No"/>
    <s v="No"/>
    <s v="No"/>
    <s v="No"/>
    <s v="Si"/>
    <s v="No"/>
    <s v="No"/>
    <s v="No"/>
    <s v="No"/>
    <s v="No"/>
    <s v="No"/>
    <s v="Si"/>
    <m/>
  </r>
  <r>
    <n v="66"/>
    <s v="Tinta Violeta-Calistenia Cultural"/>
    <x v="0"/>
    <x v="0"/>
    <x v="1"/>
    <s v="Av. Intercomunal"/>
    <s v="C.C Lucas D'Oliveira"/>
    <s v="Esp. Comunit."/>
    <s v="octubre"/>
    <m/>
    <s v="Isabel Gómez"/>
    <s v="9364_0_1"/>
    <s v="9364_0_1_0001"/>
    <s v="Litter"/>
    <m/>
    <s v="Carmen"/>
    <n v="936450"/>
    <x v="0"/>
    <x v="16"/>
    <x v="1"/>
    <n v="4164398570"/>
    <m/>
    <s v="No"/>
    <s v="Si"/>
    <s v="No"/>
    <s v="Si"/>
    <s v="No"/>
    <s v="No"/>
    <s v="Si"/>
    <s v="Si"/>
    <s v="No"/>
    <s v="No"/>
    <s v="No"/>
    <s v="No"/>
    <s v="No"/>
    <s v="No"/>
    <s v="Mujer sin casa propia"/>
  </r>
  <r>
    <n v="67"/>
    <s v="Tinta Violeta-Calistenia Cultural"/>
    <x v="0"/>
    <x v="0"/>
    <x v="1"/>
    <s v="Av. Intercomunal"/>
    <s v="C.C Lucas D'Oliveira"/>
    <s v="Esp. Comunit."/>
    <s v="octubre"/>
    <m/>
    <s v="Isabel Gómez"/>
    <s v="1509_0_1"/>
    <s v="1509_0_1_0001"/>
    <s v="Fuentes"/>
    <m/>
    <s v="Lorena"/>
    <n v="15098434"/>
    <x v="0"/>
    <x v="7"/>
    <x v="0"/>
    <n v="414050412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68"/>
    <s v="Tinta Violeta-Calistenia Cultural"/>
    <x v="0"/>
    <x v="0"/>
    <x v="1"/>
    <s v="Av. Intercomunal"/>
    <s v="C.C Lucas D'Oliveira"/>
    <s v="Esp. Comunit."/>
    <s v="octubre"/>
    <m/>
    <s v="Isabel Gómez"/>
    <s v="1827_0_1"/>
    <s v="1827_0_1_0001"/>
    <s v="Barrios"/>
    <m/>
    <s v="Dayana"/>
    <n v="18270138"/>
    <x v="0"/>
    <x v="48"/>
    <x v="1"/>
    <n v="2126822958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69"/>
    <s v="Tinta Violeta-Calistenia Cultural"/>
    <x v="0"/>
    <x v="0"/>
    <x v="1"/>
    <s v="Av. Intercomunal"/>
    <s v="C.C Lucas D'Oliveira"/>
    <s v="Esp. Comunit."/>
    <s v="octubre"/>
    <m/>
    <s v="Isabel Gómez"/>
    <s v="2584_0_1"/>
    <s v="2584_0_1_0001"/>
    <s v="Cañas"/>
    <m/>
    <s v="Maritza"/>
    <n v="25846263"/>
    <x v="0"/>
    <x v="24"/>
    <x v="1"/>
    <n v="4168345816"/>
    <m/>
    <s v="No"/>
    <s v="Si"/>
    <s v="No"/>
    <s v="No"/>
    <s v="No"/>
    <s v="No"/>
    <s v="Si"/>
    <s v="No"/>
    <s v="No"/>
    <s v="No"/>
    <s v="No"/>
    <s v="No"/>
    <s v="No"/>
    <s v="Si"/>
    <s v="Mujer sin casa propia"/>
  </r>
  <r>
    <n v="70"/>
    <s v="Tinta Violeta-Calistenia Cultural"/>
    <x v="0"/>
    <x v="0"/>
    <x v="1"/>
    <s v="Av. Intercomunal"/>
    <s v="C.C Lucas D'Oliveira"/>
    <s v="Esp. Comunit."/>
    <s v="octubre"/>
    <m/>
    <s v="Isabel Gómez"/>
    <s v="5712_0_1"/>
    <s v="5712_0_1_0001"/>
    <s v="Rodríguez"/>
    <m/>
    <s v="María"/>
    <n v="571219"/>
    <x v="0"/>
    <x v="18"/>
    <x v="1"/>
    <n v="2126811664"/>
    <m/>
    <s v="No"/>
    <s v="Si"/>
    <s v="No"/>
    <s v="No"/>
    <s v="No"/>
    <s v="No"/>
    <s v="Si"/>
    <s v="No"/>
    <s v="No"/>
    <s v="No"/>
    <s v="No"/>
    <s v="No"/>
    <s v="No"/>
    <s v="Si"/>
    <m/>
  </r>
  <r>
    <n v="71"/>
    <s v="Tinta Violeta-Calistenia Cultural"/>
    <x v="0"/>
    <x v="0"/>
    <x v="1"/>
    <s v="Av. Intercomunal"/>
    <s v="C.C Lucas D'Oliveira"/>
    <s v="Esp. Comunit."/>
    <s v="octubre"/>
    <m/>
    <s v="Isabel Gómez"/>
    <s v="6447_0_1"/>
    <s v="6447_0_1_0001"/>
    <s v="López"/>
    <m/>
    <s v="Nayibel"/>
    <n v="644709"/>
    <x v="0"/>
    <x v="36"/>
    <x v="1"/>
    <n v="2126815231"/>
    <m/>
    <s v="No"/>
    <s v="Si"/>
    <s v="No"/>
    <s v="Si"/>
    <s v="No"/>
    <s v="No"/>
    <s v="No"/>
    <s v="Si"/>
    <s v="No"/>
    <s v="No"/>
    <s v="No"/>
    <s v="No"/>
    <s v="No"/>
    <s v="No"/>
    <s v="Mujer sin casa propia"/>
  </r>
  <r>
    <n v="1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1803_1_1"/>
    <s v="1803_1_1_0001"/>
    <s v="ARIAS"/>
    <m/>
    <s v="KEIDELYN"/>
    <n v="18033517"/>
    <x v="0"/>
    <x v="49"/>
    <x v="2"/>
    <m/>
    <m/>
    <s v="No"/>
    <s v="Si"/>
    <s v="Si"/>
    <s v="No"/>
    <s v="No"/>
    <s v="No"/>
    <s v="Si"/>
    <s v="No"/>
    <s v="No"/>
    <s v="Si"/>
    <s v="No"/>
    <s v="No"/>
    <s v="No"/>
    <s v="No"/>
    <s v="Hija con discapacidad y problemas de nutrición"/>
  </r>
  <r>
    <n v="2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2275_1_1"/>
    <s v="2275_1_1_0001"/>
    <s v="DÍAZ"/>
    <s v="Rivero"/>
    <s v="ÁNGELA YULEISI"/>
    <n v="22752715"/>
    <x v="0"/>
    <x v="1"/>
    <x v="0"/>
    <n v="4142661183"/>
    <m/>
    <s v="No"/>
    <s v="Si"/>
    <s v="Si"/>
    <s v="No"/>
    <s v="No"/>
    <s v="No"/>
    <s v="No"/>
    <s v="No"/>
    <s v="No"/>
    <s v="No"/>
    <s v="No"/>
    <s v="Si"/>
    <s v="No"/>
    <s v="No"/>
    <m/>
  </r>
  <r>
    <n v="3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6351_1_1"/>
    <s v="6351_1_1_0001"/>
    <s v="CEBALLOS"/>
    <s v="MORALES"/>
    <s v="NANCY DEL CARMEN"/>
    <n v="6351970"/>
    <x v="0"/>
    <x v="23"/>
    <x v="1"/>
    <n v="4242584344"/>
    <m/>
    <s v="No"/>
    <s v="Si"/>
    <s v="No"/>
    <s v="No"/>
    <s v="No"/>
    <s v="No"/>
    <s v="Si"/>
    <s v="No"/>
    <s v="No"/>
    <s v="Si"/>
    <s v="No"/>
    <s v="No"/>
    <s v="No"/>
    <s v="No"/>
    <s v="Hijo adicto"/>
  </r>
  <r>
    <n v="4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3903_1_1"/>
    <s v="3903_1_1_0001"/>
    <s v="UZCATEGUI"/>
    <m/>
    <s v="EMMA DEL CARMEN"/>
    <n v="3903439"/>
    <x v="0"/>
    <x v="50"/>
    <x v="1"/>
    <n v="4241179366"/>
    <m/>
    <s v="No"/>
    <s v="Si"/>
    <s v="No"/>
    <s v="No"/>
    <s v="No"/>
    <s v="No"/>
    <s v="Si"/>
    <s v="No"/>
    <s v="No"/>
    <s v="No"/>
    <s v="No"/>
    <s v="Si"/>
    <s v="No"/>
    <s v="No"/>
    <s v="Cuatro adultos mayores"/>
  </r>
  <r>
    <n v="5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7872_1_1"/>
    <s v="7872_1_1_0001"/>
    <s v="VALERA"/>
    <s v="LOZADA"/>
    <s v="YITANI"/>
    <n v="7872692"/>
    <x v="0"/>
    <x v="49"/>
    <x v="2"/>
    <m/>
    <m/>
    <s v="No"/>
    <s v="Si"/>
    <s v="Si"/>
    <s v="No"/>
    <s v="No"/>
    <s v="No"/>
    <s v="Si"/>
    <s v="No"/>
    <s v="No"/>
    <s v="No"/>
    <s v="No"/>
    <s v="No"/>
    <s v="No"/>
    <s v="Si"/>
    <m/>
  </r>
  <r>
    <n v="6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1324_1_1"/>
    <s v="1324_1_1_0001"/>
    <s v="FALCÓN"/>
    <s v="ZAMBRANO"/>
    <s v="AMARILIS JOSEFINA"/>
    <n v="13245650"/>
    <x v="0"/>
    <x v="32"/>
    <x v="0"/>
    <n v="4143158011"/>
    <m/>
    <s v="No"/>
    <s v="Si"/>
    <s v="Si"/>
    <s v="Si"/>
    <s v="No"/>
    <s v="No"/>
    <s v="Si"/>
    <s v="No"/>
    <s v="No"/>
    <s v="No"/>
    <s v="No"/>
    <s v="No"/>
    <s v="No"/>
    <s v="No"/>
    <m/>
  </r>
  <r>
    <n v="7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1520_1_1"/>
    <s v="1520_1_1_0001"/>
    <s v="VEITIA"/>
    <m/>
    <s v="IRAIDA COROMOTO"/>
    <n v="15200331"/>
    <x v="0"/>
    <x v="6"/>
    <x v="0"/>
    <n v="4242288910"/>
    <m/>
    <s v="No"/>
    <s v="Si"/>
    <s v="No"/>
    <s v="No"/>
    <s v="No"/>
    <s v="No"/>
    <s v="No"/>
    <s v="No"/>
    <s v="No"/>
    <s v="Si"/>
    <s v="No"/>
    <s v="Si"/>
    <s v="No"/>
    <s v="No"/>
    <m/>
  </r>
  <r>
    <n v="8"/>
    <s v="FCI-Tejiéndonos Mujeres"/>
    <x v="0"/>
    <x v="0"/>
    <x v="2"/>
    <s v="CC 19 de Abril"/>
    <s v="Visita a casa"/>
    <s v="Esp. Comunit."/>
    <s v="septiembre"/>
    <d v="2020-10-16T00:00:00"/>
    <s v="Marguellis Marcano"/>
    <s v="6355_1_1"/>
    <s v="6355_1_1_0001"/>
    <s v="BERRÍO"/>
    <s v="AZUAJE"/>
    <s v="JOSÉ GREGORIO"/>
    <n v="6355259"/>
    <x v="1"/>
    <x v="51"/>
    <x v="1"/>
    <n v="4140331159"/>
    <m/>
    <s v="No"/>
    <s v="No"/>
    <s v="No"/>
    <s v="No"/>
    <s v="No"/>
    <s v="No"/>
    <s v="Si"/>
    <s v="No"/>
    <s v="No"/>
    <s v="No"/>
    <s v="No"/>
    <s v="No"/>
    <s v="No"/>
    <s v="No"/>
    <s v="ES DIALIZADO 3 VECES POR SEMANA"/>
  </r>
  <r>
    <n v="9"/>
    <s v="FCI-Tejiéndonos Mujeres"/>
    <x v="0"/>
    <x v="0"/>
    <x v="2"/>
    <s v="CC 19 de Abril"/>
    <s v="Visita a casa"/>
    <s v="Esp. Comunit."/>
    <s v="septiembre"/>
    <d v="2020-10-16T00:00:00"/>
    <s v="Marguellis Marcano"/>
    <s v="1723_1_1"/>
    <s v="1723_1_1_0001"/>
    <s v="FLORES"/>
    <m/>
    <s v="ADELA"/>
    <n v="17230044"/>
    <x v="0"/>
    <x v="16"/>
    <x v="1"/>
    <n v="4241519471"/>
    <m/>
    <s v="No"/>
    <s v="No"/>
    <s v="No"/>
    <s v="No"/>
    <s v="No"/>
    <s v="No"/>
    <s v="Si"/>
    <s v="No"/>
    <s v="No"/>
    <s v="No"/>
    <s v="No"/>
    <s v="No"/>
    <s v="No"/>
    <s v="No"/>
    <s v="NECESITA PAÑALES"/>
  </r>
  <r>
    <n v="10"/>
    <s v="FCI-Tejiéndonos Mujeres"/>
    <x v="0"/>
    <x v="0"/>
    <x v="2"/>
    <s v="CC 19 de Abril"/>
    <s v="Visita a casa"/>
    <s v="Esp. Comunit."/>
    <s v="septiembre"/>
    <d v="2020-10-16T00:00:00"/>
    <s v="Marguellis Marcano"/>
    <s v="2137_1_1"/>
    <s v="2137_1_1_0001"/>
    <s v="DURÁN"/>
    <s v="MARQUEZ"/>
    <s v="ANGIE KARELYS"/>
    <n v="21375878"/>
    <x v="0"/>
    <x v="29"/>
    <x v="0"/>
    <n v="4129964328"/>
    <m/>
    <s v="No"/>
    <s v="Si"/>
    <s v="No"/>
    <s v="Si"/>
    <s v="No"/>
    <s v="Si"/>
    <s v="No"/>
    <s v="No"/>
    <s v="No"/>
    <s v="No"/>
    <s v="No"/>
    <s v="No"/>
    <s v="No"/>
    <s v="No"/>
    <s v="SOLTERA 4 NIÑOS"/>
  </r>
  <r>
    <n v="11"/>
    <s v="FCI-Tejiéndonos Mujeres"/>
    <x v="0"/>
    <x v="0"/>
    <x v="2"/>
    <s v="CC 19 de Abril"/>
    <s v="Visita a casa"/>
    <s v="Esp. Comunit."/>
    <s v="septiembre"/>
    <d v="2020-10-16T00:00:00"/>
    <s v="Marguellis Marcano"/>
    <s v="2683_1_1"/>
    <s v="2683_1_1_0001"/>
    <s v="MENESES"/>
    <s v="VALERO"/>
    <s v="LIDIA MARELEY"/>
    <n v="26838908"/>
    <x v="0"/>
    <x v="13"/>
    <x v="0"/>
    <n v="4241798589"/>
    <m/>
    <s v="No"/>
    <s v="Si"/>
    <s v="No"/>
    <s v="Si"/>
    <s v="No"/>
    <s v="Si"/>
    <s v="No"/>
    <s v="No"/>
    <s v="No"/>
    <s v="No"/>
    <s v="No"/>
    <s v="No"/>
    <s v="No"/>
    <s v="No"/>
    <m/>
  </r>
  <r>
    <n v="12"/>
    <s v="FCI-Tejiéndonos Mujeres"/>
    <x v="0"/>
    <x v="0"/>
    <x v="2"/>
    <s v="CC 19 de Abril"/>
    <s v="Visita a casa"/>
    <s v="Esp. Comunit."/>
    <s v="septiembre"/>
    <d v="2020-10-16T00:00:00"/>
    <s v="Marguellis Marcano"/>
    <s v="2286_1_1"/>
    <s v="2286_1_1_0001"/>
    <s v="PÁEZ"/>
    <m/>
    <s v="JESÚS MANUEL"/>
    <n v="2286564"/>
    <x v="1"/>
    <x v="50"/>
    <x v="1"/>
    <n v="4125551924"/>
    <m/>
    <s v="No"/>
    <s v="No"/>
    <s v="No"/>
    <s v="No"/>
    <s v="No"/>
    <s v="No"/>
    <s v="Si"/>
    <s v="No"/>
    <s v="No"/>
    <s v="No"/>
    <s v="No"/>
    <s v="No"/>
    <s v="No"/>
    <s v="No"/>
    <s v="DEMENCIA SENIL"/>
  </r>
  <r>
    <n v="13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1889_1_1"/>
    <s v="1889_1_1_0001"/>
    <s v="MONSALVE"/>
    <s v="MELENDEZ"/>
    <s v="YERIKA VANESA"/>
    <n v="18899521"/>
    <x v="0"/>
    <x v="17"/>
    <x v="0"/>
    <n v="4242344329"/>
    <m/>
    <s v="No"/>
    <s v="Si"/>
    <s v="Si"/>
    <s v="Si"/>
    <s v="Si"/>
    <s v="No"/>
    <s v="No"/>
    <s v="No"/>
    <s v="No"/>
    <s v="No"/>
    <s v="No"/>
    <s v="No"/>
    <s v="No"/>
    <s v="No"/>
    <s v="MADRE SOLTERA"/>
  </r>
  <r>
    <n v="14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2275_1_1"/>
    <s v="2275_1_1_0002"/>
    <s v="VEGA"/>
    <s v="MELENDEZ"/>
    <s v="ROSMELIN BETZABETH"/>
    <n v="22752728"/>
    <x v="0"/>
    <x v="29"/>
    <x v="0"/>
    <n v="4242054462"/>
    <m/>
    <s v="No"/>
    <s v="Si"/>
    <s v="Si"/>
    <s v="Si"/>
    <s v="Si"/>
    <s v="No"/>
    <s v="No"/>
    <s v="Si"/>
    <s v="No"/>
    <s v="No"/>
    <s v="No"/>
    <s v="No"/>
    <s v="No"/>
    <s v="No"/>
    <s v="MADRE SOLTERA DE 4 HIJOS"/>
  </r>
  <r>
    <n v="15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2536_1_1"/>
    <s v="2536_1_1_0001"/>
    <s v="GUERRA"/>
    <s v="RIVERA"/>
    <s v="MARIÁNGEL DEL VALLE"/>
    <n v="25363952"/>
    <x v="0"/>
    <x v="46"/>
    <x v="0"/>
    <n v="4264180461"/>
    <m/>
    <s v="No"/>
    <s v="Si"/>
    <s v="Si"/>
    <s v="No"/>
    <s v="Si"/>
    <s v="No"/>
    <s v="No"/>
    <s v="No"/>
    <s v="No"/>
    <s v="No"/>
    <s v="No"/>
    <s v="No"/>
    <s v="No"/>
    <s v="No"/>
    <m/>
  </r>
  <r>
    <n v="16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2137_1_1"/>
    <s v="2137_1_1_0002"/>
    <s v="MATERANO"/>
    <s v="MATERANO"/>
    <s v="MARÍA LISBETH"/>
    <n v="21377611"/>
    <x v="0"/>
    <x v="52"/>
    <x v="0"/>
    <s v="NO TIENE"/>
    <m/>
    <s v="No"/>
    <s v="Si"/>
    <s v="Si"/>
    <s v="Si"/>
    <s v="Si"/>
    <s v="No"/>
    <s v="No"/>
    <s v="Si"/>
    <s v="No"/>
    <s v="No"/>
    <s v="No"/>
    <s v="No"/>
    <s v="No"/>
    <s v="No"/>
    <s v="4 HIJES"/>
  </r>
  <r>
    <n v="17"/>
    <s v="FCI-Tejiéndonos Mujeres"/>
    <x v="0"/>
    <x v="0"/>
    <x v="2"/>
    <s v="CC Bicentenario Vista Alegre"/>
    <s v="Visita a casa"/>
    <s v="Esp. Comunit."/>
    <s v="septiembre"/>
    <d v="2020-10-16T00:00:00"/>
    <s v="Marguellis Marcano"/>
    <s v="3230_1_1"/>
    <s v="3230_1_1_0001"/>
    <s v="RODRÍGUEZ"/>
    <s v="MATERANO"/>
    <s v="ESTEFANI ALEXANDRA"/>
    <n v="32301104"/>
    <x v="0"/>
    <x v="53"/>
    <x v="3"/>
    <m/>
    <m/>
    <s v="No"/>
    <s v="Si"/>
    <s v="Si"/>
    <s v="No"/>
    <s v="Si"/>
    <s v="No"/>
    <s v="No"/>
    <s v="No"/>
    <s v="No"/>
    <s v="No"/>
    <s v="No"/>
    <s v="No"/>
    <s v="Si"/>
    <s v="No"/>
    <m/>
  </r>
  <r>
    <n v="18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1495_1_1"/>
    <s v="1495_1_1_0001"/>
    <s v="GIL"/>
    <s v="BOGADI"/>
    <s v="JOHANA ELENA"/>
    <n v="14955960"/>
    <x v="0"/>
    <x v="3"/>
    <x v="0"/>
    <s v="NO TIENE"/>
    <m/>
    <s v="No"/>
    <s v="Si"/>
    <s v="Si"/>
    <s v="No"/>
    <s v="No"/>
    <s v="No"/>
    <s v="No"/>
    <s v="Si"/>
    <s v="No"/>
    <s v="Si"/>
    <s v="No"/>
    <s v="No"/>
    <s v="No"/>
    <s v="No"/>
    <m/>
  </r>
  <r>
    <n v="19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490_1_1"/>
    <s v="2490_1_1_0001"/>
    <s v="NEGRIN"/>
    <s v="ARROYO"/>
    <s v="ANGELA YARAIS"/>
    <n v="24900607"/>
    <x v="0"/>
    <x v="54"/>
    <x v="0"/>
    <m/>
    <m/>
    <s v="No"/>
    <s v="Si"/>
    <s v="Si"/>
    <s v="No"/>
    <s v="No"/>
    <s v="No"/>
    <s v="No"/>
    <s v="Si"/>
    <s v="No"/>
    <s v="No"/>
    <s v="No"/>
    <s v="No"/>
    <s v="No"/>
    <s v="No"/>
    <s v="MADRE SOLTERA 3 HIJES"/>
  </r>
  <r>
    <n v="20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1353_1_1"/>
    <s v="1353_1_1_0001"/>
    <s v="LEÓN"/>
    <s v="APONTE"/>
    <s v="VIRGINIA JUBERLAY"/>
    <n v="13536445"/>
    <x v="0"/>
    <x v="55"/>
    <x v="0"/>
    <m/>
    <m/>
    <s v="No"/>
    <s v="Si"/>
    <s v="Si"/>
    <s v="No"/>
    <s v="No"/>
    <s v="No"/>
    <s v="No"/>
    <s v="Si"/>
    <s v="No"/>
    <s v="No"/>
    <s v="No"/>
    <s v="No"/>
    <s v="No"/>
    <s v="No"/>
    <s v="MADRE SOLTERA 2 HIJES"/>
  </r>
  <r>
    <n v="21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1643_1_1"/>
    <s v="1643_1_1_0001"/>
    <s v="ZAPATA"/>
    <s v="PÉREZ"/>
    <s v="NANCY JOSEFINA"/>
    <n v="16431004"/>
    <x v="0"/>
    <x v="7"/>
    <x v="0"/>
    <n v="4128364985"/>
    <m/>
    <s v="No"/>
    <s v="Si"/>
    <s v="Si"/>
    <s v="Si"/>
    <s v="No"/>
    <s v="No"/>
    <s v="Si"/>
    <s v="Si"/>
    <s v="No"/>
    <s v="No"/>
    <s v="No"/>
    <s v="No"/>
    <s v="No"/>
    <s v="No"/>
    <s v="NANCY Y 2 DE SUS HIJOS SUFREN DE DISCAPACIDAD"/>
  </r>
  <r>
    <n v="22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667_1_1"/>
    <s v="2667_1_1_0001"/>
    <s v="HERRERA"/>
    <s v="MONSALVE"/>
    <s v="STIMARD ANDREINA"/>
    <n v="26678781"/>
    <x v="0"/>
    <x v="44"/>
    <x v="0"/>
    <n v="4129950472"/>
    <m/>
    <s v="No"/>
    <s v="Si"/>
    <s v="Si"/>
    <s v="Si"/>
    <s v="No"/>
    <s v="Si"/>
    <s v="No"/>
    <s v="Si"/>
    <s v="No"/>
    <s v="No"/>
    <s v="No"/>
    <s v="No"/>
    <s v="No"/>
    <s v="No"/>
    <s v="MADRE SOLTERA 4 HIJES &lt; 8 AÑOS"/>
  </r>
  <r>
    <n v="23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498_1_1"/>
    <s v="2498_1_1_0001"/>
    <s v="PALACIOS"/>
    <s v="COLMENARES"/>
    <s v="ORIANIS YERUBI"/>
    <n v="24982011"/>
    <x v="0"/>
    <x v="46"/>
    <x v="0"/>
    <n v="4242152151"/>
    <m/>
    <s v="No"/>
    <s v="Si"/>
    <s v="Si"/>
    <s v="Si"/>
    <s v="No"/>
    <s v="Si"/>
    <s v="No"/>
    <s v="Si"/>
    <s v="No"/>
    <s v="No"/>
    <s v="No"/>
    <s v="No"/>
    <s v="No"/>
    <s v="No"/>
    <s v="MADRE SOLTERA 2 HIJES &lt; 4 AÑOS"/>
  </r>
  <r>
    <n v="24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1540_1_1"/>
    <s v="1540_1_1_0001"/>
    <s v="CORTEZ"/>
    <s v="MORENO"/>
    <s v="JOEL ANDRÉS"/>
    <n v="15403171"/>
    <x v="1"/>
    <x v="6"/>
    <x v="0"/>
    <m/>
    <m/>
    <s v="No"/>
    <s v="Si"/>
    <s v="Si"/>
    <s v="No"/>
    <s v="No"/>
    <s v="No"/>
    <s v="Si"/>
    <s v="No"/>
    <s v="No"/>
    <s v="No"/>
    <s v="No"/>
    <s v="No"/>
    <s v="No"/>
    <s v="No"/>
    <s v="PARALÍTICO, USA PAÑALES"/>
  </r>
  <r>
    <n v="25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846_1_1"/>
    <s v="2846_1_1_0001"/>
    <s v="PALACIOS"/>
    <s v="DELGADO"/>
    <s v="NELSURY"/>
    <n v="28461224"/>
    <x v="0"/>
    <x v="56"/>
    <x v="0"/>
    <m/>
    <m/>
    <s v="No"/>
    <s v="Si"/>
    <s v="Si"/>
    <s v="Si"/>
    <s v="Si"/>
    <s v="No"/>
    <s v="Si"/>
    <s v="No"/>
    <s v="No"/>
    <s v="No"/>
    <s v="No"/>
    <s v="No"/>
    <s v="No"/>
    <s v="No"/>
    <s v="ELLA Y LA FAMILIA SUFREN DE DESNUTRICIÓN. EMBARAZO DE 2 MESES"/>
  </r>
  <r>
    <n v="26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489_1_1"/>
    <s v="2489_1_1_0001"/>
    <s v="MARTINEZ"/>
    <s v="SALCEDO"/>
    <s v="GIPSI ADRIANA"/>
    <n v="24899546"/>
    <x v="0"/>
    <x v="46"/>
    <x v="0"/>
    <m/>
    <m/>
    <s v="No"/>
    <s v="No"/>
    <s v="No"/>
    <s v="No"/>
    <s v="Si"/>
    <s v="No"/>
    <s v="No"/>
    <s v="No"/>
    <s v="No"/>
    <s v="No"/>
    <s v="No"/>
    <s v="No"/>
    <s v="No"/>
    <s v="No"/>
    <m/>
  </r>
  <r>
    <n v="27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3011_1_1"/>
    <s v="3011_1_1_0001"/>
    <s v="GÓMEZ"/>
    <s v="CORDERO"/>
    <s v="ELIANNYS ALEJANDRA"/>
    <n v="30117353"/>
    <x v="0"/>
    <x v="14"/>
    <x v="0"/>
    <m/>
    <m/>
    <s v="No"/>
    <s v="No"/>
    <s v="No"/>
    <s v="No"/>
    <s v="Si"/>
    <s v="No"/>
    <s v="No"/>
    <s v="No"/>
    <s v="No"/>
    <s v="No"/>
    <s v="No"/>
    <s v="No"/>
    <s v="No"/>
    <s v="No"/>
    <m/>
  </r>
  <r>
    <n v="28"/>
    <s v="FCI-Tejiéndonos Mujeres"/>
    <x v="0"/>
    <x v="0"/>
    <x v="2"/>
    <s v="CC Cerro Grande"/>
    <s v="Visita a casa"/>
    <s v="Esp. Comunit."/>
    <s v="septiembre"/>
    <d v="2020-10-16T00:00:00"/>
    <s v="Marguellis Marcano"/>
    <s v="9899_1_1"/>
    <s v="9899_1_1_0001"/>
    <s v="PIÑA"/>
    <s v="COLINA"/>
    <s v="REYES NICOLAS"/>
    <n v="989962"/>
    <x v="1"/>
    <x v="34"/>
    <x v="1"/>
    <n v="2126712414"/>
    <m/>
    <s v="No"/>
    <s v="No"/>
    <s v="No"/>
    <s v="No"/>
    <s v="No"/>
    <s v="No"/>
    <s v="Si"/>
    <s v="No"/>
    <s v="No"/>
    <s v="No"/>
    <s v="No"/>
    <s v="No"/>
    <s v="No"/>
    <s v="Si"/>
    <s v="USA PAÑAL"/>
  </r>
  <r>
    <n v="29"/>
    <s v="FCI-Tejiéndonos Mujeres"/>
    <x v="0"/>
    <x v="0"/>
    <x v="2"/>
    <s v="CC Cerro Grande"/>
    <s v="Visita a casa"/>
    <s v="Esp. Comunit."/>
    <s v="septiembre"/>
    <d v="2020-10-16T00:00:00"/>
    <s v="Marguellis Marcano"/>
    <s v="2267_1_1"/>
    <s v="2267_1_1_0001"/>
    <s v="GONZÁLEZ"/>
    <s v="DE PEÑA"/>
    <s v="ADELA"/>
    <n v="2267472"/>
    <x v="0"/>
    <x v="57"/>
    <x v="1"/>
    <n v="2126717484"/>
    <m/>
    <s v="No"/>
    <s v="No"/>
    <s v="No"/>
    <s v="No"/>
    <s v="No"/>
    <s v="No"/>
    <s v="Si"/>
    <s v="No"/>
    <s v="No"/>
    <s v="No"/>
    <s v="No"/>
    <s v="No"/>
    <s v="No"/>
    <s v="Si"/>
    <s v="USA PAÑAL"/>
  </r>
  <r>
    <n v="30"/>
    <s v="FCI-Tejiéndonos Mujeres"/>
    <x v="0"/>
    <x v="0"/>
    <x v="2"/>
    <s v="CC Cerro Grande"/>
    <s v="Visita a casa"/>
    <s v="Esp. Comunit."/>
    <s v="septiembre"/>
    <d v="2020-10-16T00:00:00"/>
    <s v="Marguellis Marcano"/>
    <s v="3398_1_1"/>
    <s v="3398_1_1_0001"/>
    <s v="PERDOMO"/>
    <s v="CEBALLOS"/>
    <s v="BRAULIO JOSÉ"/>
    <n v="339826"/>
    <x v="1"/>
    <x v="58"/>
    <x v="1"/>
    <n v="4141608266"/>
    <m/>
    <s v="No"/>
    <s v="No"/>
    <s v="No"/>
    <s v="No"/>
    <s v="No"/>
    <s v="No"/>
    <s v="Si"/>
    <s v="No"/>
    <s v="No"/>
    <s v="No"/>
    <s v="No"/>
    <s v="No"/>
    <s v="No"/>
    <s v="Si"/>
    <s v="USA PAÑAL"/>
  </r>
  <r>
    <n v="31"/>
    <s v="FCI-Tejiéndonos Mujeres"/>
    <x v="0"/>
    <x v="0"/>
    <x v="2"/>
    <s v="CC 19 de Abril"/>
    <s v="Visita a casa"/>
    <s v="Esp. Comunit."/>
    <s v="septiembre"/>
    <d v="2020-10-16T00:00:00"/>
    <s v="Marguellis Marcano"/>
    <s v="2246_1_1"/>
    <s v="2246_1_1_0001"/>
    <s v="HERNÁNDEZ"/>
    <m/>
    <s v="MODESTO"/>
    <n v="2246856"/>
    <x v="1"/>
    <x v="59"/>
    <x v="1"/>
    <m/>
    <m/>
    <s v="No"/>
    <s v="No"/>
    <s v="Si"/>
    <s v="No"/>
    <s v="No"/>
    <s v="No"/>
    <s v="No"/>
    <s v="No"/>
    <s v="No"/>
    <s v="No"/>
    <s v="No"/>
    <s v="No"/>
    <s v="No"/>
    <s v="Si"/>
    <m/>
  </r>
  <r>
    <n v="32"/>
    <s v="FCI-Tejiéndonos Mujeres"/>
    <x v="0"/>
    <x v="0"/>
    <x v="2"/>
    <s v="CC 19 de Abril"/>
    <s v="Visita a casa"/>
    <s v="Esp. Comunit."/>
    <s v="septiembre"/>
    <d v="2020-10-16T00:00:00"/>
    <s v="Marguellis Marcano"/>
    <s v="6413_1_1"/>
    <s v="6413_1_1_0001"/>
    <s v="LAMONT"/>
    <m/>
    <s v="CRISTINA"/>
    <n v="6413135"/>
    <x v="0"/>
    <x v="60"/>
    <x v="1"/>
    <m/>
    <m/>
    <s v="No"/>
    <s v="No"/>
    <s v="No"/>
    <s v="No"/>
    <s v="No"/>
    <s v="No"/>
    <s v="Si"/>
    <s v="No"/>
    <s v="No"/>
    <s v="No"/>
    <s v="No"/>
    <s v="No"/>
    <s v="No"/>
    <s v="No"/>
    <s v="CÁNCER"/>
  </r>
  <r>
    <n v="33"/>
    <s v="FCI-Tejiéndonos Mujeres"/>
    <x v="0"/>
    <x v="0"/>
    <x v="2"/>
    <s v="CC 24 de Julio"/>
    <s v="Visita a casa"/>
    <s v="Esp. Comunit."/>
    <s v="septiembre"/>
    <d v="2020-10-16T00:00:00"/>
    <s v="Marguellis Marcano"/>
    <s v="2275_1_1"/>
    <s v="2275_1_1_0003"/>
    <s v="MARTINEZ"/>
    <s v="SALCEDO"/>
    <s v="NEIDA NELLY"/>
    <n v="22752727"/>
    <x v="0"/>
    <x v="13"/>
    <x v="0"/>
    <n v="4128029910"/>
    <m/>
    <s v="No"/>
    <s v="Si"/>
    <s v="Si"/>
    <s v="Si"/>
    <s v="Si"/>
    <s v="Si"/>
    <s v="No"/>
    <s v="Si"/>
    <s v="No"/>
    <s v="No"/>
    <s v="No"/>
    <s v="No"/>
    <s v="No"/>
    <s v="No"/>
    <s v="MADRE SOLTERA 3 HIJOS MENORES 8 AÑOS"/>
  </r>
  <r>
    <n v="34"/>
    <s v="FCI-Tejiéndonos Mujeres"/>
    <x v="0"/>
    <x v="0"/>
    <x v="2"/>
    <s v="CC Independencia 5 de Julio"/>
    <s v="Visita a casa"/>
    <s v="Esp. Comunit."/>
    <s v="septiembre"/>
    <d v="2020-10-16T00:00:00"/>
    <s v="Marguellis Marcano"/>
    <s v="2364_1_1"/>
    <s v="2364_1_1_0001"/>
    <s v="CASTRO"/>
    <m/>
    <s v="DAYANA KATERYN"/>
    <n v="23642826"/>
    <x v="0"/>
    <x v="52"/>
    <x v="0"/>
    <m/>
    <m/>
    <s v="No"/>
    <s v="No"/>
    <s v="No"/>
    <s v="No"/>
    <s v="Si"/>
    <s v="No"/>
    <s v="No"/>
    <s v="No"/>
    <s v="No"/>
    <s v="No"/>
    <s v="No"/>
    <s v="No"/>
    <s v="No"/>
    <s v="No"/>
    <m/>
  </r>
  <r>
    <n v="35"/>
    <s v="FCI-Tejiéndonos Mujeres"/>
    <x v="0"/>
    <x v="0"/>
    <x v="2"/>
    <s v="CC Cerro Grande"/>
    <s v="Visita a casa"/>
    <s v="Esp. Comunit."/>
    <s v="septiembre"/>
    <d v="2020-10-16T00:00:00"/>
    <s v="Marguellis Marcano"/>
    <s v="1774_1_1"/>
    <s v="1774_1_1_0001"/>
    <s v="SOLORZANO"/>
    <m/>
    <s v="NAZARETH"/>
    <n v="17741954"/>
    <x v="0"/>
    <x v="33"/>
    <x v="0"/>
    <n v="4124058305"/>
    <m/>
    <s v="No"/>
    <s v="No"/>
    <s v="No"/>
    <s v="No"/>
    <s v="No"/>
    <s v="Si"/>
    <s v="No"/>
    <s v="No"/>
    <s v="No"/>
    <s v="No"/>
    <s v="No"/>
    <s v="No"/>
    <s v="No"/>
    <s v="No"/>
    <m/>
  </r>
  <r>
    <n v="36"/>
    <s v="FCI-Tejiéndonos Mujeres"/>
    <x v="0"/>
    <x v="0"/>
    <x v="2"/>
    <s v="CC Bicentenario Vista Alegre"/>
    <s v="Visita a casa"/>
    <s v="Esp. Comunit."/>
    <s v="octubre"/>
    <d v="2020-10-17T00:00:00"/>
    <s v="Marguellis Marcano"/>
    <s v="1268_1_1"/>
    <s v="1268_1_1_0001"/>
    <s v="BARRIOS"/>
    <s v="ARIAS"/>
    <s v="LIRIS MARBELIS"/>
    <n v="12689981"/>
    <x v="0"/>
    <x v="26"/>
    <x v="0"/>
    <n v="4263106242"/>
    <m/>
    <s v="No"/>
    <s v="Si"/>
    <s v="Si"/>
    <s v="No"/>
    <s v="No"/>
    <s v="No"/>
    <s v="Si"/>
    <s v="No"/>
    <s v="No"/>
    <s v="No"/>
    <s v="No"/>
    <s v="No"/>
    <s v="No"/>
    <s v="No"/>
    <s v="Está bajo el cuidado del hermano que en algún momento fue alcohólico"/>
  </r>
  <r>
    <n v="37"/>
    <s v="FCI-Tejiéndonos Mujeres"/>
    <x v="0"/>
    <x v="0"/>
    <x v="2"/>
    <s v="CC Bicentenario Vista Alegre"/>
    <s v="Visita a casa"/>
    <s v="Esp. Comunit."/>
    <s v="octubre"/>
    <d v="2020-10-17T00:00:00"/>
    <s v="Marguellis Marcano"/>
    <s v="2737_1_1"/>
    <s v="2737_1_1_0001"/>
    <s v="MORALES"/>
    <m/>
    <s v="YENNY CAROLINA"/>
    <n v="27377537"/>
    <x v="0"/>
    <x v="55"/>
    <x v="0"/>
    <n v="4167093823"/>
    <m/>
    <s v="No"/>
    <s v="Si"/>
    <s v="No"/>
    <s v="Si"/>
    <s v="No"/>
    <s v="No"/>
    <s v="Si"/>
    <s v="Si"/>
    <s v="No"/>
    <s v="No"/>
    <s v="No"/>
    <s v="No"/>
    <s v="No"/>
    <s v="No"/>
    <m/>
  </r>
  <r>
    <n v="38"/>
    <s v="FCI-Tejiéndonos Mujeres"/>
    <x v="0"/>
    <x v="0"/>
    <x v="2"/>
    <s v="CC Bicentenario Vista Alegre"/>
    <s v="Visita a casa"/>
    <s v="Esp. Comunit."/>
    <s v="octubre"/>
    <d v="2020-10-17T00:00:00"/>
    <s v="Marguellis Marcano"/>
    <s v="4420_1_1"/>
    <s v="4420_1_1_0001"/>
    <s v="GUTIERREZ"/>
    <m/>
    <s v="OLGA MARINA"/>
    <n v="4420153"/>
    <x v="0"/>
    <x v="61"/>
    <x v="1"/>
    <n v="4143664280"/>
    <m/>
    <s v="No"/>
    <s v="Si"/>
    <s v="Si"/>
    <s v="No"/>
    <s v="No"/>
    <s v="No"/>
    <s v="Si"/>
    <s v="No"/>
    <s v="No"/>
    <s v="No"/>
    <s v="No"/>
    <s v="No"/>
    <s v="No"/>
    <s v="Si"/>
    <m/>
  </r>
  <r>
    <n v="39"/>
    <s v="FCI-Tejiéndonos Mujeres"/>
    <x v="0"/>
    <x v="0"/>
    <x v="2"/>
    <s v="CC Bicentenario Vista Alegre"/>
    <s v="Visita a casa"/>
    <s v="Esp. Comunit."/>
    <s v="octubre"/>
    <d v="2020-10-17T00:00:00"/>
    <s v="Marguellis Marcano"/>
    <s v="1540_1_1"/>
    <s v="1540_1_1_0002"/>
    <s v="MÁRQUEZ"/>
    <s v="RIVERO"/>
    <s v="REYNA LUCERO"/>
    <n v="15403536"/>
    <x v="0"/>
    <x v="7"/>
    <x v="0"/>
    <n v="4169028167"/>
    <m/>
    <s v="Si"/>
    <s v="Si"/>
    <s v="Si"/>
    <s v="Si"/>
    <s v="No"/>
    <s v="No"/>
    <s v="Si"/>
    <s v="Si"/>
    <s v="Si"/>
    <s v="No"/>
    <s v="No"/>
    <s v="No"/>
    <s v="No"/>
    <s v="No"/>
    <m/>
  </r>
  <r>
    <n v="40"/>
    <s v="FCI-Tejiéndonos Mujeres"/>
    <x v="0"/>
    <x v="0"/>
    <x v="2"/>
    <s v="CC Bicentenario Vista Alegre"/>
    <s v="Visita a casa"/>
    <s v="Esp. Comunit."/>
    <s v="octubre"/>
    <d v="2020-10-17T00:00:00"/>
    <s v="Marguellis Marcano"/>
    <s v="2267_1_1"/>
    <s v="2267_1_1_0002"/>
    <s v="ESPINOZA"/>
    <s v="VEITIA"/>
    <s v="DEISY CAROLINA"/>
    <n v="22670259"/>
    <x v="0"/>
    <x v="29"/>
    <x v="0"/>
    <n v="4241243440"/>
    <m/>
    <s v="No"/>
    <s v="Si"/>
    <s v="Si"/>
    <s v="No"/>
    <s v="No"/>
    <s v="No"/>
    <s v="No"/>
    <s v="No"/>
    <s v="No"/>
    <s v="No"/>
    <s v="No"/>
    <s v="No"/>
    <s v="No"/>
    <s v="No"/>
    <m/>
  </r>
  <r>
    <n v="41"/>
    <s v="FCI-Tejiéndonos Mujeres"/>
    <x v="0"/>
    <x v="0"/>
    <x v="2"/>
    <s v="CC Bicentenario Vista Alegre"/>
    <s v="Visita a casa"/>
    <s v="Esp. Comunit."/>
    <s v="octubre"/>
    <d v="2020-10-17T00:00:00"/>
    <s v="Marguellis Marcano"/>
    <s v="1141_1_1"/>
    <s v="1141_1_1_0001"/>
    <s v="RENDON"/>
    <s v="RIVAS"/>
    <s v="MAYERLING CONCEPCIÓN"/>
    <n v="11413963"/>
    <x v="0"/>
    <x v="4"/>
    <x v="0"/>
    <n v="4267153018"/>
    <m/>
    <s v="No"/>
    <s v="Si"/>
    <s v="No"/>
    <s v="No"/>
    <s v="No"/>
    <s v="No"/>
    <s v="Si"/>
    <s v="No"/>
    <s v="No"/>
    <s v="No"/>
    <s v="No"/>
    <s v="No"/>
    <s v="No"/>
    <s v="No"/>
    <s v="Está cargo de una adulta mayor"/>
  </r>
  <r>
    <n v="42"/>
    <s v="FCI-Tejiéndonos Mujeres"/>
    <x v="0"/>
    <x v="0"/>
    <x v="2"/>
    <s v="CC Bicentenario Vista Alegre"/>
    <s v="Visita a casa"/>
    <s v="Esp. Comunit."/>
    <s v="octubre"/>
    <d v="2020-10-17T00:00:00"/>
    <s v="Marguellis Marcano"/>
    <s v="6355_1_1"/>
    <s v="6355_1_1_0002"/>
    <s v="RIVERO"/>
    <s v="DE MÁRQUEZ"/>
    <s v="ELBA RAMONA"/>
    <n v="6355655"/>
    <x v="0"/>
    <x v="40"/>
    <x v="1"/>
    <n v="4162102796"/>
    <m/>
    <s v="No"/>
    <s v="Si"/>
    <s v="No"/>
    <s v="Si"/>
    <s v="No"/>
    <s v="No"/>
    <s v="Si"/>
    <s v="No"/>
    <s v="No"/>
    <s v="No"/>
    <s v="No"/>
    <s v="No"/>
    <s v="No"/>
    <s v="No"/>
    <m/>
  </r>
  <r>
    <n v="43"/>
    <s v="FCI-Tejiéndonos Mujeres"/>
    <x v="0"/>
    <x v="0"/>
    <x v="2"/>
    <s v="CC Bicentenario Vista Alegre"/>
    <s v="Visita a casa"/>
    <s v="Esp. Comunit."/>
    <s v="octubre"/>
    <d v="2020-10-17T00:00:00"/>
    <s v="Marguellis Marcano"/>
    <s v="2973_1_1"/>
    <s v="2973_1_1_0001"/>
    <s v="LUNA"/>
    <s v="CHÁVEZ"/>
    <s v="BELLA FRANCIA"/>
    <n v="29731505"/>
    <x v="0"/>
    <x v="62"/>
    <x v="1"/>
    <n v="4142697034"/>
    <m/>
    <s v="No"/>
    <s v="Si"/>
    <s v="Si"/>
    <s v="No"/>
    <s v="No"/>
    <s v="No"/>
    <s v="Si"/>
    <s v="No"/>
    <s v="No"/>
    <s v="No"/>
    <s v="No"/>
    <s v="No"/>
    <s v="No"/>
    <s v="Si"/>
    <s v="Discapacidad auditiva y visual"/>
  </r>
  <r>
    <n v="44"/>
    <s v="FCI-Tejiéndonos Mujeres"/>
    <x v="0"/>
    <x v="0"/>
    <x v="2"/>
    <s v="CC 24 de Julio"/>
    <s v="Visita a casa"/>
    <s v="Esp. Comunit."/>
    <s v="octubre"/>
    <d v="2020-10-17T00:00:00"/>
    <s v="Marguellis Marcano"/>
    <s v="2501_1_1"/>
    <s v="2501_1_1_0001"/>
    <s v="ROMERO"/>
    <s v="CAMPOS"/>
    <s v="ADRIANNY DE LOS ÁNGELES"/>
    <n v="25019800"/>
    <x v="0"/>
    <x v="46"/>
    <x v="0"/>
    <n v="4161936355"/>
    <m/>
    <s v="No"/>
    <s v="Si"/>
    <s v="Si"/>
    <s v="Si"/>
    <s v="Si"/>
    <s v="No"/>
    <s v="No"/>
    <s v="No"/>
    <s v="No"/>
    <s v="No"/>
    <s v="No"/>
    <s v="No"/>
    <s v="No"/>
    <s v="No"/>
    <s v="Embarazo múltiple"/>
  </r>
  <r>
    <n v="1"/>
    <s v="Cacica Urimare"/>
    <x v="1"/>
    <x v="1"/>
    <x v="3"/>
    <s v="Juventud Bolivariana"/>
    <s v="Cacica"/>
    <s v="Esp. Comunit."/>
    <s v="septiembre "/>
    <d v="2020-09-30T00:00:00"/>
    <s v="Gabriela Henriquez"/>
    <s v="1387_1_1"/>
    <s v="1387_1_1_0001"/>
    <s v="Hernández"/>
    <m/>
    <s v="Melvis"/>
    <n v="13873845"/>
    <x v="0"/>
    <x v="6"/>
    <x v="0"/>
    <s v="0416-9018623"/>
    <m/>
    <s v="Si"/>
    <s v="Si"/>
    <s v="Si"/>
    <s v="Si"/>
    <s v="No"/>
    <s v="No"/>
    <s v="No"/>
    <s v="No"/>
    <s v="Si"/>
    <s v="No"/>
    <s v="Si"/>
    <s v="No"/>
    <s v="No"/>
    <s v="No"/>
    <s v="Madre soltera desempleada"/>
  </r>
  <r>
    <n v="2"/>
    <s v="Cacica Urimare"/>
    <x v="1"/>
    <x v="1"/>
    <x v="3"/>
    <s v="Juventud Bolivariana"/>
    <s v="Cacica"/>
    <s v="Esp. Comunit."/>
    <s v="septiembre "/>
    <d v="2020-09-30T00:00:00"/>
    <s v="Gabriela Henriquez"/>
    <s v="2805_1_1"/>
    <s v="2805_1_1_0001"/>
    <s v="Rojas"/>
    <m/>
    <s v="Sara"/>
    <n v="28058845"/>
    <x v="0"/>
    <x v="47"/>
    <x v="0"/>
    <s v="0424-2981900"/>
    <m/>
    <s v="Si"/>
    <s v="Si"/>
    <s v="Si"/>
    <s v="Si"/>
    <s v="No"/>
    <s v="Si"/>
    <s v="No"/>
    <s v="No"/>
    <s v="Si"/>
    <s v="No"/>
    <s v="Si"/>
    <s v="No"/>
    <s v="No"/>
    <s v="No"/>
    <s v="Madre soltera desempleada y lactando. Hijxs con desnutrición."/>
  </r>
  <r>
    <n v="3"/>
    <s v="Cacica Urimare"/>
    <x v="1"/>
    <x v="1"/>
    <x v="3"/>
    <s v="Juventud Bolivariana"/>
    <s v="Cacica"/>
    <s v="Esp. Comunit."/>
    <s v="septiembre "/>
    <d v="2020-09-30T00:00:00"/>
    <s v="Gabriela Henriquez"/>
    <s v="2433_1_1"/>
    <s v="2433_1_1_0001"/>
    <s v="Hernández"/>
    <m/>
    <s v="Darelis"/>
    <n v="24331529"/>
    <x v="0"/>
    <x v="29"/>
    <x v="0"/>
    <s v="0414-2582841"/>
    <m/>
    <s v="Si"/>
    <s v="Si"/>
    <s v="Si"/>
    <s v="No"/>
    <s v="No"/>
    <s v="No"/>
    <s v="No"/>
    <s v="No"/>
    <s v="Si"/>
    <s v="No"/>
    <s v="Si"/>
    <s v="No"/>
    <s v="No"/>
    <s v="No"/>
    <s v="Madre soltera desempleada y alquilada"/>
  </r>
  <r>
    <n v="4"/>
    <s v="Cacica Urimare"/>
    <x v="1"/>
    <x v="1"/>
    <x v="3"/>
    <s v="Juventud Bolivariana"/>
    <s v="Cacica"/>
    <s v="Esp. Comunit."/>
    <s v="septiembre "/>
    <d v="2020-09-30T00:00:00"/>
    <s v="Gabriela Henriquez"/>
    <s v="3275_1_1"/>
    <s v="3275_1_1_0001"/>
    <s v="Pérez"/>
    <m/>
    <s v="Esther"/>
    <n v="32759289"/>
    <x v="0"/>
    <x v="63"/>
    <x v="3"/>
    <s v="0414-2505219"/>
    <m/>
    <s v="Si"/>
    <s v="Si"/>
    <s v="Si"/>
    <s v="No"/>
    <s v="No"/>
    <s v="Si"/>
    <s v="No"/>
    <s v="No"/>
    <s v="Si"/>
    <s v="No"/>
    <s v="Si"/>
    <s v="No"/>
    <s v="Si"/>
    <s v="No"/>
    <s v="Madre soltera menor de edad"/>
  </r>
  <r>
    <n v="5"/>
    <s v="Cacica Urimare"/>
    <x v="1"/>
    <x v="1"/>
    <x v="3"/>
    <s v="Juventud Bolivariana"/>
    <s v="Cacica"/>
    <s v="Esp. Comunit."/>
    <s v="septiembre "/>
    <d v="2020-09-30T00:00:00"/>
    <s v="Gabriela Henriquez"/>
    <s v="2967_1_1"/>
    <s v="2967_1_1_0001"/>
    <s v="Julio"/>
    <m/>
    <s v="Kimberly"/>
    <n v="29677846"/>
    <x v="0"/>
    <x v="56"/>
    <x v="0"/>
    <s v="0414-1215254"/>
    <m/>
    <s v="Si"/>
    <s v="Si"/>
    <s v="Si"/>
    <s v="No"/>
    <s v="No"/>
    <s v="Si"/>
    <s v="No"/>
    <s v="No"/>
    <s v="Si"/>
    <s v="No"/>
    <s v="Si"/>
    <s v="No"/>
    <s v="No"/>
    <s v="No"/>
    <s v="Madre soltera, familia con desnutrición"/>
  </r>
  <r>
    <n v="6"/>
    <s v="Cacica Urimare"/>
    <x v="1"/>
    <x v="1"/>
    <x v="3"/>
    <s v="Juventud Bolivariana"/>
    <s v="Cacica"/>
    <s v="Esp. Comunit."/>
    <s v="septiembre "/>
    <d v="2020-09-30T00:00:00"/>
    <s v="Gabriela Henriquez"/>
    <s v="3118_1_1"/>
    <s v="3118_1_1_0001"/>
    <s v="Rengel"/>
    <m/>
    <s v="Loreannis"/>
    <n v="31187341"/>
    <x v="0"/>
    <x v="14"/>
    <x v="0"/>
    <s v="0424-1775362"/>
    <m/>
    <s v="Si"/>
    <s v="Si"/>
    <s v="Si"/>
    <s v="No"/>
    <s v="No"/>
    <s v="No"/>
    <s v="No"/>
    <s v="No"/>
    <s v="Si"/>
    <s v="No"/>
    <s v="Si"/>
    <s v="No"/>
    <s v="Si"/>
    <s v="No"/>
    <s v="Madre soltera desempleada"/>
  </r>
  <r>
    <n v="7"/>
    <s v="Cacica Urimare"/>
    <x v="1"/>
    <x v="1"/>
    <x v="3"/>
    <s v="Juventud Bolivariana"/>
    <s v="Cacica"/>
    <s v="Esp. Comunit."/>
    <s v="septiembre "/>
    <d v="2020-09-30T00:00:00"/>
    <s v="Gabriela Henriquez"/>
    <s v="2035_1_1"/>
    <s v="2035_1_1_0001"/>
    <s v="Marín"/>
    <m/>
    <s v="Nathalis"/>
    <n v="20356624"/>
    <x v="0"/>
    <x v="31"/>
    <x v="0"/>
    <s v="0412-7819596"/>
    <m/>
    <s v="Si"/>
    <s v="Si"/>
    <s v="Si"/>
    <s v="No"/>
    <s v="No"/>
    <s v="No"/>
    <s v="No"/>
    <s v="No"/>
    <s v="Si"/>
    <s v="No"/>
    <s v="Si"/>
    <s v="No"/>
    <s v="No"/>
    <s v="No"/>
    <s v="Madre soltera desempleada"/>
  </r>
  <r>
    <n v="8"/>
    <s v="Cacica Urimare"/>
    <x v="1"/>
    <x v="1"/>
    <x v="3"/>
    <s v="Juventud Bolivariana"/>
    <s v="Cacica"/>
    <s v="Esp. Comunit."/>
    <s v="septiembre "/>
    <d v="2020-09-30T00:00:00"/>
    <s v="Gabriela Henriquez"/>
    <s v="1403_1_1"/>
    <s v="1403_1_1_0001"/>
    <s v="Guerrero"/>
    <m/>
    <s v="Zuleyka"/>
    <n v="14032923"/>
    <x v="0"/>
    <x v="55"/>
    <x v="0"/>
    <s v="0412-0902678"/>
    <m/>
    <s v="Si"/>
    <s v="Si"/>
    <s v="Si"/>
    <s v="Si"/>
    <s v="No"/>
    <s v="No"/>
    <s v="No"/>
    <s v="No"/>
    <s v="Si"/>
    <s v="No"/>
    <s v="Si"/>
    <s v="No"/>
    <s v="No"/>
    <s v="No"/>
    <s v="Madre soltera desempleada, familia con desnutrición"/>
  </r>
  <r>
    <n v="9"/>
    <s v="Cacica Urimare"/>
    <x v="1"/>
    <x v="1"/>
    <x v="3"/>
    <s v="Juventud Bolivariana"/>
    <s v="Cacica"/>
    <s v="Esp. Comunit."/>
    <s v="septiembre "/>
    <d v="2020-09-30T00:00:00"/>
    <s v="Gabriela Henriquez"/>
    <s v="2075_1_1"/>
    <s v="2075_1_1_0001"/>
    <s v="Machuca"/>
    <m/>
    <s v="Anny"/>
    <n v="20756808"/>
    <x v="0"/>
    <x v="1"/>
    <x v="0"/>
    <s v="0412-9606547"/>
    <m/>
    <s v="Si"/>
    <s v="Si"/>
    <s v="Si"/>
    <s v="No"/>
    <s v="No"/>
    <s v="Si"/>
    <s v="No"/>
    <s v="No"/>
    <s v="Si"/>
    <s v="No"/>
    <s v="Si"/>
    <s v="No"/>
    <s v="No"/>
    <s v="No"/>
    <s v="Madre soltera desempleada y lactando. Hijxs con desnutrición."/>
  </r>
  <r>
    <n v="10"/>
    <s v="Cacica Urimare"/>
    <x v="1"/>
    <x v="1"/>
    <x v="3"/>
    <s v="Juventud Bolivariana"/>
    <s v="Cacica"/>
    <s v="Esp. Comunit."/>
    <s v="septiembre "/>
    <d v="2020-09-30T00:00:00"/>
    <s v="Gabriela Henriquez"/>
    <s v="1377_1_1"/>
    <s v="1377_1_1_0001"/>
    <s v="Rengel"/>
    <m/>
    <s v="Yusmelis"/>
    <n v="13778614"/>
    <x v="0"/>
    <x v="55"/>
    <x v="0"/>
    <s v="0416-9026892"/>
    <m/>
    <s v="Si"/>
    <s v="Si"/>
    <s v="Si"/>
    <s v="No"/>
    <s v="No"/>
    <s v="No"/>
    <s v="No"/>
    <s v="No"/>
    <s v="Si"/>
    <s v="No"/>
    <s v="Si"/>
    <s v="No"/>
    <s v="No"/>
    <s v="No"/>
    <s v="Madre soltera desempleada"/>
  </r>
  <r>
    <n v="11"/>
    <s v="Cacica Urimare"/>
    <x v="1"/>
    <x v="1"/>
    <x v="3"/>
    <s v="Loma Alta"/>
    <s v="Cacica"/>
    <s v="Esp. Comunit."/>
    <s v="septiembre "/>
    <d v="2020-09-30T00:00:00"/>
    <s v="Gabriela Henriquez"/>
    <s v="1160_1_1"/>
    <s v="1160_1_1_0001"/>
    <s v="Rivas"/>
    <m/>
    <s v="Karina"/>
    <n v="11601821"/>
    <x v="0"/>
    <x v="4"/>
    <x v="0"/>
    <m/>
    <m/>
    <s v="Si"/>
    <s v="Si"/>
    <s v="Si"/>
    <s v="No"/>
    <s v="No"/>
    <s v="No"/>
    <s v="No"/>
    <s v="No"/>
    <s v="Si"/>
    <s v="No"/>
    <s v="Si"/>
    <s v="No"/>
    <s v="No"/>
    <s v="No"/>
    <m/>
  </r>
  <r>
    <n v="12"/>
    <s v="Cacica Urimare"/>
    <x v="1"/>
    <x v="1"/>
    <x v="3"/>
    <s v="Barrio Union"/>
    <s v="Cacica"/>
    <s v="Esp. Comunit."/>
    <s v="septiembre "/>
    <d v="2020-09-30T00:00:00"/>
    <s v="Gabriela Henriquez"/>
    <s v="2521_1_1"/>
    <s v="2521_1_1_0001"/>
    <s v="Raquel"/>
    <s v="Gonzalez"/>
    <s v="Carmen"/>
    <n v="25218159"/>
    <x v="0"/>
    <x v="21"/>
    <x v="1"/>
    <m/>
    <m/>
    <s v="Si"/>
    <s v="Si"/>
    <s v="Si"/>
    <s v="No"/>
    <s v="No"/>
    <s v="No"/>
    <s v="No"/>
    <s v="No"/>
    <s v="Si"/>
    <s v="No"/>
    <s v="Si"/>
    <s v="No"/>
    <s v="No"/>
    <s v="No"/>
    <m/>
  </r>
  <r>
    <n v="13"/>
    <s v="Cacica Urimare"/>
    <x v="1"/>
    <x v="1"/>
    <x v="3"/>
    <s v="Isaias Medina Agarita"/>
    <s v="Cacica"/>
    <s v="Esp. Comunit."/>
    <s v="septiembre "/>
    <d v="2020-09-30T00:00:00"/>
    <s v="Gabriela Henriquez"/>
    <s v="1419_1_1"/>
    <s v="1419_1_1_0001"/>
    <s v="Munzon"/>
    <m/>
    <s v="Patricia"/>
    <n v="14197781"/>
    <x v="0"/>
    <x v="64"/>
    <x v="0"/>
    <s v="0414-1541110"/>
    <m/>
    <s v="Si"/>
    <s v="Si"/>
    <s v="Si"/>
    <s v="No"/>
    <s v="No"/>
    <s v="No"/>
    <s v="No"/>
    <s v="No"/>
    <s v="Si"/>
    <s v="No"/>
    <s v="Si"/>
    <s v="No"/>
    <s v="No"/>
    <s v="No"/>
    <m/>
  </r>
  <r>
    <n v="14"/>
    <s v="Cacica Urimare"/>
    <x v="1"/>
    <x v="1"/>
    <x v="3"/>
    <s v="Paulo VI"/>
    <s v="Cacica"/>
    <s v="Esp. Comunit."/>
    <s v="septiembre "/>
    <d v="2020-09-30T00:00:00"/>
    <s v="Gabriela Henriquez"/>
    <s v="1987_1_1"/>
    <s v="1987_1_1_0001"/>
    <s v="Padilla"/>
    <m/>
    <s v="Margarita "/>
    <n v="19873904"/>
    <x v="0"/>
    <x v="17"/>
    <x v="0"/>
    <s v="0414-2202337"/>
    <m/>
    <s v="Si"/>
    <s v="Si"/>
    <s v="Si"/>
    <s v="No"/>
    <s v="No"/>
    <s v="No"/>
    <s v="No"/>
    <s v="No"/>
    <s v="Si"/>
    <s v="No"/>
    <s v="Si"/>
    <s v="No"/>
    <s v="No"/>
    <s v="No"/>
    <m/>
  </r>
  <r>
    <n v="15"/>
    <s v="Cacica Urimare"/>
    <x v="1"/>
    <x v="1"/>
    <x v="3"/>
    <s v="La Santander"/>
    <s v="Cacica"/>
    <s v="Esp. Comunit."/>
    <s v="septiembre "/>
    <d v="2020-09-30T00:00:00"/>
    <s v="Gabriela Henriquez"/>
    <s v="1776_1_1"/>
    <s v="1776_1_1_0001"/>
    <s v="Ponce"/>
    <m/>
    <s v="Yigcy"/>
    <n v="17760562"/>
    <x v="0"/>
    <x v="35"/>
    <x v="0"/>
    <s v="0414-3227993"/>
    <m/>
    <s v="Si"/>
    <s v="Si"/>
    <s v="Si"/>
    <s v="No"/>
    <s v="No"/>
    <s v="No"/>
    <s v="No"/>
    <s v="No"/>
    <s v="Si"/>
    <s v="No"/>
    <s v="Si"/>
    <s v="No"/>
    <s v="No"/>
    <s v="No"/>
    <m/>
  </r>
  <r>
    <n v="16"/>
    <s v="Cacica Urimare"/>
    <x v="1"/>
    <x v="1"/>
    <x v="3"/>
    <s v="La Ceiba"/>
    <s v="Cacica"/>
    <s v="Esp. Comunit."/>
    <s v="septiembre "/>
    <d v="2020-09-30T00:00:00"/>
    <s v="Gabriela Henriquez"/>
    <s v="9374_1_1"/>
    <s v="9374_1_1_0001"/>
    <s v="Azuaje"/>
    <m/>
    <s v="Carmen"/>
    <n v="9374386"/>
    <x v="0"/>
    <x v="12"/>
    <x v="0"/>
    <s v="0212-2586417"/>
    <m/>
    <s v="Si"/>
    <s v="Si"/>
    <s v="Si"/>
    <s v="No"/>
    <s v="No"/>
    <s v="No"/>
    <s v="No"/>
    <s v="No"/>
    <s v="Si"/>
    <s v="No"/>
    <s v="Si"/>
    <s v="No"/>
    <s v="No"/>
    <s v="No"/>
    <m/>
  </r>
  <r>
    <n v="17"/>
    <s v="Cacica Urimare"/>
    <x v="1"/>
    <x v="1"/>
    <x v="3"/>
    <s v="Virtual"/>
    <s v="Cacica"/>
    <s v="Esp. Comunit."/>
    <s v="septiembre "/>
    <d v="2020-09-30T00:00:00"/>
    <s v="Gabriela Henriquez"/>
    <s v="4024_1_1"/>
    <s v="4024_1_1_0001"/>
    <s v="Rivas"/>
    <m/>
    <s v="Luisa"/>
    <n v="4024093"/>
    <x v="0"/>
    <x v="5"/>
    <x v="1"/>
    <m/>
    <m/>
    <s v="Si"/>
    <s v="Si"/>
    <s v="Si"/>
    <s v="No"/>
    <s v="No"/>
    <s v="No"/>
    <s v="No"/>
    <s v="No"/>
    <s v="Si"/>
    <s v="No"/>
    <s v="Si"/>
    <s v="No"/>
    <s v="No"/>
    <s v="No"/>
    <m/>
  </r>
  <r>
    <n v="18"/>
    <s v="Cacica Urimare"/>
    <x v="1"/>
    <x v="1"/>
    <x v="3"/>
    <s v="Canteras de Miranda"/>
    <s v="Cacica"/>
    <s v="Esp. Comunit."/>
    <s v="septiembre "/>
    <d v="2020-09-30T00:00:00"/>
    <s v="Gabriela Henriquez"/>
    <s v="6398_1_1"/>
    <s v="6398_1_1_0001"/>
    <s v="Echezuria"/>
    <s v="De Sosa"/>
    <s v="Irene"/>
    <n v="6398262"/>
    <x v="0"/>
    <x v="48"/>
    <x v="1"/>
    <s v="0426-1991290"/>
    <s v="ireche@gmail.com"/>
    <s v="Si"/>
    <s v="Si"/>
    <s v="Si"/>
    <s v="No"/>
    <s v="No"/>
    <s v="No"/>
    <s v="Si"/>
    <s v="No"/>
    <s v="Si"/>
    <s v="No"/>
    <s v="Si"/>
    <s v="No"/>
    <s v="No"/>
    <s v="No"/>
    <s v="Hipertensa"/>
  </r>
  <r>
    <n v="19"/>
    <s v="Cacica Urimare"/>
    <x v="1"/>
    <x v="1"/>
    <x v="3"/>
    <s v="Isaias Medina Agarita"/>
    <s v="Cacica"/>
    <s v="Esp. Comunit."/>
    <s v="septiembre "/>
    <d v="2020-09-30T00:00:00"/>
    <s v="Gabriela Henriquez"/>
    <s v="6391_1_1"/>
    <s v="6391_1_1_0001"/>
    <s v="Zerpa"/>
    <s v="Infante"/>
    <s v="Rosa"/>
    <n v="6391693"/>
    <x v="0"/>
    <x v="65"/>
    <x v="1"/>
    <s v="0426-4277702"/>
    <m/>
    <s v="Si"/>
    <s v="Si"/>
    <s v="Si"/>
    <s v="No"/>
    <s v="No"/>
    <s v="No"/>
    <s v="Si"/>
    <s v="No"/>
    <s v="Si"/>
    <s v="No"/>
    <s v="Si"/>
    <s v="No"/>
    <s v="No"/>
    <s v="No"/>
    <s v="Hipertensa"/>
  </r>
  <r>
    <n v="20"/>
    <s v="Cacica Urimare"/>
    <x v="1"/>
    <x v="1"/>
    <x v="3"/>
    <s v="El Morro"/>
    <s v="Cacica"/>
    <s v="Esp. Comunit."/>
    <s v="septiembre "/>
    <d v="2020-09-30T00:00:00"/>
    <s v="Gabriela Henriquez"/>
    <s v="3750_1_1"/>
    <s v="3750_1_1_0001"/>
    <s v="Pacheco"/>
    <s v="Hernandez"/>
    <s v="Yudith"/>
    <n v="3750991"/>
    <x v="0"/>
    <x v="5"/>
    <x v="1"/>
    <s v="0416-4120961"/>
    <m/>
    <s v="Si"/>
    <s v="Si"/>
    <s v="Si"/>
    <s v="No"/>
    <s v="No"/>
    <s v="No"/>
    <s v="Si"/>
    <s v="No"/>
    <s v="Si"/>
    <s v="No"/>
    <s v="Si"/>
    <s v="No"/>
    <s v="No"/>
    <s v="No"/>
    <m/>
  </r>
  <r>
    <n v="21"/>
    <s v="Cacica Urimare"/>
    <x v="1"/>
    <x v="1"/>
    <x v="3"/>
    <s v="Isaias Medina Agarita"/>
    <s v="Cacica"/>
    <s v="Esp. Comunit."/>
    <s v="septiembre "/>
    <d v="2020-09-30T00:00:00"/>
    <s v="Gabriela Henriquez"/>
    <s v="9971_1_1"/>
    <s v="9971_1_1_0001"/>
    <s v="Rodriguez"/>
    <s v="Gonzalez"/>
    <s v="Iristagli"/>
    <n v="9971275"/>
    <x v="0"/>
    <x v="12"/>
    <x v="0"/>
    <s v="0414-2123534"/>
    <s v="iristagli_6@gmail.com"/>
    <s v="Si"/>
    <s v="Si"/>
    <s v="No"/>
    <s v="No"/>
    <s v="No"/>
    <s v="No"/>
    <s v="No"/>
    <s v="No"/>
    <s v="Si"/>
    <s v="No"/>
    <s v="Si"/>
    <s v="No"/>
    <s v="No"/>
    <s v="No"/>
    <m/>
  </r>
  <r>
    <n v="22"/>
    <s v="Cacica Urimare"/>
    <x v="1"/>
    <x v="1"/>
    <x v="3"/>
    <s v="Callejon San Carlos"/>
    <s v="Cacica"/>
    <s v="Esp. Comunit."/>
    <s v="septiembre "/>
    <d v="2020-09-30T00:00:00"/>
    <s v="Gabriela Henriquez"/>
    <s v="6060_1_1"/>
    <s v="6060_1_1_0001"/>
    <s v="Barragan"/>
    <s v="De Garcia"/>
    <s v="Marcelina"/>
    <n v="6060446"/>
    <x v="0"/>
    <x v="66"/>
    <x v="1"/>
    <s v="0426-1062390"/>
    <m/>
    <s v="Si"/>
    <s v="Si"/>
    <s v="Si"/>
    <s v="No"/>
    <s v="No"/>
    <s v="No"/>
    <s v="Si"/>
    <s v="No"/>
    <s v="Si"/>
    <s v="No"/>
    <s v="Si"/>
    <s v="No"/>
    <s v="No"/>
    <s v="No"/>
    <s v="Problemas de columna, tension y diabetes."/>
  </r>
  <r>
    <n v="23"/>
    <s v="Cacica Urimare"/>
    <x v="1"/>
    <x v="1"/>
    <x v="3"/>
    <s v="Callejon San Carlos"/>
    <s v="Cacica"/>
    <s v="Esp. Comunit."/>
    <s v="septiembre "/>
    <d v="2020-09-30T00:00:00"/>
    <s v="Gabriela Henriquez"/>
    <s v="4675_1_1"/>
    <s v="4675_1_1_0001"/>
    <s v="Burgos"/>
    <s v="De Pasero"/>
    <s v="Rita Maritza"/>
    <n v="4675949"/>
    <x v="0"/>
    <x v="67"/>
    <x v="1"/>
    <s v="0424-1822356"/>
    <m/>
    <s v="Si"/>
    <s v="Si"/>
    <s v="Si"/>
    <s v="Si"/>
    <s v="No"/>
    <s v="No"/>
    <s v="Si"/>
    <s v="No"/>
    <s v="Si"/>
    <s v="No"/>
    <s v="Si"/>
    <s v="No"/>
    <s v="No"/>
    <s v="Si"/>
    <s v="Hipertensión"/>
  </r>
  <r>
    <n v="24"/>
    <s v="Cacica Urimare"/>
    <x v="1"/>
    <x v="1"/>
    <x v="3"/>
    <s v="El Cañaote"/>
    <s v="Cacica"/>
    <s v="Esp. Comunit."/>
    <s v="septiembre "/>
    <d v="2020-09-30T00:00:00"/>
    <s v="Gabriela Henriquez"/>
    <s v="2306_1_1"/>
    <s v="2306_1_1_0001"/>
    <s v="Mendoza"/>
    <s v="Del Valle"/>
    <s v="Maribet"/>
    <n v="23067259"/>
    <x v="0"/>
    <x v="49"/>
    <x v="2"/>
    <n v="4265867072"/>
    <m/>
    <s v="Si"/>
    <s v="Si"/>
    <s v="Si"/>
    <s v="No"/>
    <s v="No"/>
    <s v="No"/>
    <s v="No"/>
    <s v="No"/>
    <s v="Si"/>
    <s v="No"/>
    <s v="Si"/>
    <s v="No"/>
    <s v="No"/>
    <s v="No"/>
    <m/>
  </r>
  <r>
    <n v="25"/>
    <s v="Cacica Urimare"/>
    <x v="1"/>
    <x v="1"/>
    <x v="3"/>
    <s v="Loma Alta"/>
    <s v="Cacica"/>
    <s v="Esp. Comunit."/>
    <s v="septiembre "/>
    <d v="2020-09-30T00:00:00"/>
    <s v="Gabriela Henriquez"/>
    <s v="9453_1_1"/>
    <s v="9453_1_1_0001"/>
    <s v="Sanchez"/>
    <s v="Lara"/>
    <s v="Nancy"/>
    <n v="9453284"/>
    <x v="0"/>
    <x v="11"/>
    <x v="1"/>
    <s v="0414-1716417"/>
    <m/>
    <s v="No"/>
    <s v="Si"/>
    <s v="Si"/>
    <s v="No"/>
    <s v="No"/>
    <s v="No"/>
    <s v="No"/>
    <s v="No"/>
    <s v="Si"/>
    <s v="No"/>
    <s v="Si"/>
    <s v="No"/>
    <s v="No"/>
    <s v="No"/>
    <s v="Paciente Oncologico"/>
  </r>
  <r>
    <n v="26"/>
    <s v="Cacica Urimare"/>
    <x v="1"/>
    <x v="1"/>
    <x v="3"/>
    <s v="La Linea"/>
    <s v="Cacica"/>
    <s v="Esp. Comunit."/>
    <s v="septiembre "/>
    <d v="2020-09-30T00:00:00"/>
    <s v="Gabriela Henriquez"/>
    <s v="3088_1_1"/>
    <s v="3088_1_1_0001"/>
    <s v="Betancourt"/>
    <m/>
    <s v="Aleida"/>
    <n v="30886137"/>
    <x v="0"/>
    <x v="14"/>
    <x v="0"/>
    <s v="0424-143-0135"/>
    <m/>
    <s v="No"/>
    <s v="Si"/>
    <s v="Si"/>
    <s v="Si"/>
    <s v="No"/>
    <s v="No"/>
    <s v="Si"/>
    <s v="No"/>
    <s v="Si"/>
    <s v="No"/>
    <s v="Si"/>
    <s v="No"/>
    <s v="No"/>
    <s v="No"/>
    <s v="discapacidad"/>
  </r>
  <r>
    <n v="27"/>
    <s v="Cacica Urimare"/>
    <x v="1"/>
    <x v="1"/>
    <x v="3"/>
    <s v="La Linea"/>
    <s v="Cacica"/>
    <s v="Esp. Comunit."/>
    <s v="septiembre "/>
    <d v="2020-09-30T00:00:00"/>
    <s v="Gabriela Henriquez"/>
    <s v="2049_1_1"/>
    <s v="2049_1_1_0001"/>
    <s v="Betancourt"/>
    <m/>
    <s v="Francisco"/>
    <n v="20493893"/>
    <x v="0"/>
    <x v="33"/>
    <x v="0"/>
    <s v="0426-918-7740"/>
    <m/>
    <s v="No"/>
    <s v="Si"/>
    <s v="Sí"/>
    <s v="No"/>
    <s v="No"/>
    <s v="No"/>
    <s v="Sí"/>
    <s v="No"/>
    <s v="Si"/>
    <s v="No"/>
    <s v="Sí"/>
    <s v="No"/>
    <s v="No"/>
    <s v="No"/>
    <s v="discapacidad"/>
  </r>
  <r>
    <n v="28"/>
    <s v="Cacica Urimare"/>
    <x v="1"/>
    <x v="1"/>
    <x v="3"/>
    <s v="La Linea"/>
    <s v="Cacica"/>
    <s v="Esp. Comunit."/>
    <s v="septiembre "/>
    <d v="2020-09-30T00:00:00"/>
    <s v="Gabriela Henriquez"/>
    <s v="6044_1_1"/>
    <s v="6044_1_1_0001"/>
    <s v="colina "/>
    <m/>
    <s v="Leocadina"/>
    <n v="6044818"/>
    <x v="0"/>
    <x v="23"/>
    <x v="1"/>
    <s v="0412-627-8115"/>
    <m/>
    <s v="No"/>
    <s v="Si"/>
    <s v="Sí"/>
    <s v="Sí"/>
    <s v="No"/>
    <s v="No"/>
    <s v="Sí"/>
    <s v="No"/>
    <s v="Si"/>
    <s v="No"/>
    <s v="Sí"/>
    <s v="No"/>
    <s v="No"/>
    <s v="No"/>
    <s v="salud"/>
  </r>
  <r>
    <n v="29"/>
    <s v="Cacica Urimare"/>
    <x v="1"/>
    <x v="1"/>
    <x v="3"/>
    <s v="La Linea"/>
    <s v="Cacica"/>
    <s v="Esp. Comunit."/>
    <s v="septiembre "/>
    <d v="2020-09-30T00:00:00"/>
    <s v="Gabriela Henriquez"/>
    <s v="8222_1_1"/>
    <s v="8222_1_1_0001"/>
    <s v="Rojas"/>
    <m/>
    <s v="Hermelinda"/>
    <n v="8222806"/>
    <x v="0"/>
    <x v="21"/>
    <x v="1"/>
    <s v="0414-271-1192"/>
    <m/>
    <s v="No"/>
    <s v="Si"/>
    <s v="No"/>
    <s v="No"/>
    <s v="No"/>
    <s v="No"/>
    <s v="Sí"/>
    <s v="No"/>
    <s v="Si"/>
    <s v="No"/>
    <s v="Sí"/>
    <s v="No"/>
    <s v="No"/>
    <s v="No"/>
    <s v="cancer"/>
  </r>
  <r>
    <n v="30"/>
    <s v="Cacica Urimare"/>
    <x v="1"/>
    <x v="1"/>
    <x v="3"/>
    <s v="La Linea"/>
    <s v="Cacica"/>
    <s v="Esp. Comunit."/>
    <s v="septiembre "/>
    <d v="2020-09-30T00:00:00"/>
    <s v="Gabriela Henriquez"/>
    <s v="1413_1_1"/>
    <s v="1413_1_1_0001"/>
    <s v="Aldana"/>
    <m/>
    <s v="Rosario"/>
    <n v="14139962"/>
    <x v="0"/>
    <x v="51"/>
    <x v="1"/>
    <s v="0424-139-6847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31"/>
    <s v="Cacica Urimare"/>
    <x v="1"/>
    <x v="1"/>
    <x v="3"/>
    <s v="La Linea"/>
    <s v="Cacica"/>
    <s v="Esp. Comunit."/>
    <s v="septiembre "/>
    <d v="2020-09-30T00:00:00"/>
    <s v="Gabriela Henriquez"/>
    <s v="8765_1_1"/>
    <s v="8765_1_1_0001"/>
    <s v="Hernández"/>
    <m/>
    <s v="Yaritza"/>
    <n v="8765575"/>
    <x v="0"/>
    <x v="42"/>
    <x v="1"/>
    <s v="0416-822-2305"/>
    <m/>
    <s v="No"/>
    <s v="Si"/>
    <s v="Sí"/>
    <s v="No"/>
    <s v="No"/>
    <s v="No"/>
    <s v="Sí"/>
    <s v="No"/>
    <s v="Si"/>
    <s v="No"/>
    <s v="Sí"/>
    <s v="No"/>
    <s v="No"/>
    <s v="No"/>
    <s v="salud"/>
  </r>
  <r>
    <n v="32"/>
    <s v="Cacica Urimare"/>
    <x v="1"/>
    <x v="1"/>
    <x v="3"/>
    <s v="La Linea"/>
    <s v="Cacica"/>
    <s v="Esp. Comunit."/>
    <s v="septiembre "/>
    <d v="2020-09-30T00:00:00"/>
    <s v="Gabriela Henriquez"/>
    <s v="4428_1_1"/>
    <s v="4428_1_1_0001"/>
    <s v="Belandria"/>
    <m/>
    <s v="Romelia"/>
    <n v="4428398"/>
    <x v="0"/>
    <x v="22"/>
    <x v="1"/>
    <s v="0414-293-9138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33"/>
    <s v="Cacica Urimare"/>
    <x v="1"/>
    <x v="1"/>
    <x v="3"/>
    <s v="La Linea"/>
    <s v="Cacica"/>
    <s v="Esp. Comunit."/>
    <s v="septiembre "/>
    <d v="2020-09-30T00:00:00"/>
    <s v="Gabriela Henriquez"/>
    <s v="2145_1_1"/>
    <s v="2145_1_1_0001"/>
    <s v="Correa"/>
    <m/>
    <s v="Luis"/>
    <n v="2145944"/>
    <x v="0"/>
    <x v="50"/>
    <x v="1"/>
    <s v="0424-295-7532"/>
    <m/>
    <s v="No"/>
    <s v="Si"/>
    <s v="Sí"/>
    <s v="No"/>
    <s v="No"/>
    <s v="No"/>
    <s v="Sí"/>
    <s v="No"/>
    <s v="Si"/>
    <s v="No"/>
    <s v="Sí"/>
    <s v="No"/>
    <s v="No"/>
    <s v="No"/>
    <s v="vulnerable"/>
  </r>
  <r>
    <n v="34"/>
    <s v="Cacica Urimare"/>
    <x v="1"/>
    <x v="1"/>
    <x v="3"/>
    <s v="La Linea"/>
    <s v="Cacica"/>
    <s v="Esp. Comunit."/>
    <s v="septiembre "/>
    <d v="2020-09-30T00:00:00"/>
    <s v="Gabriela Henriquez"/>
    <s v="1770_1_1"/>
    <s v="1770_1_1_0001"/>
    <s v="Ramirez"/>
    <m/>
    <s v="Marielys"/>
    <n v="17705854"/>
    <x v="0"/>
    <x v="45"/>
    <x v="0"/>
    <s v="0424-112-0541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35"/>
    <s v="Cacica Urimare"/>
    <x v="1"/>
    <x v="1"/>
    <x v="3"/>
    <s v="La Linea"/>
    <s v="Cacica"/>
    <s v="Esp. Comunit."/>
    <s v="septiembre "/>
    <d v="2020-09-30T00:00:00"/>
    <s v="Gabriela Henriquez"/>
    <s v="6387_1_1"/>
    <s v="6387_1_1_0001"/>
    <s v="Hidalgo"/>
    <m/>
    <s v="Carmen"/>
    <n v="6387121"/>
    <x v="0"/>
    <x v="40"/>
    <x v="1"/>
    <s v="0412-273-8421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36"/>
    <s v="Cacica Urimare"/>
    <x v="1"/>
    <x v="1"/>
    <x v="3"/>
    <s v="La Linea"/>
    <s v="Cacica"/>
    <s v="Esp. Comunit."/>
    <s v="septiembre "/>
    <d v="2020-09-30T00:00:00"/>
    <s v="Gabriela Henriquez"/>
    <s v="1714_1_1"/>
    <s v="1714_1_1_0001"/>
    <s v="Torres"/>
    <m/>
    <s v="Elvis"/>
    <n v="17140737"/>
    <x v="0"/>
    <x v="45"/>
    <x v="0"/>
    <s v="0426-419-7893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37"/>
    <s v="Cacica Urimare"/>
    <x v="1"/>
    <x v="1"/>
    <x v="3"/>
    <s v="La Linea"/>
    <s v="Cacica"/>
    <s v="Esp. Comunit."/>
    <s v="septiembre "/>
    <d v="2020-09-30T00:00:00"/>
    <s v="Gabriela Henriquez"/>
    <s v="1714_1_1"/>
    <s v="1714_1_1_0002"/>
    <s v="Torres"/>
    <m/>
    <s v="Erika"/>
    <n v="17140735"/>
    <x v="0"/>
    <x v="27"/>
    <x v="0"/>
    <s v="0424-266-0237"/>
    <m/>
    <s v="No"/>
    <s v="Si"/>
    <s v="No"/>
    <s v="Sí"/>
    <s v="No"/>
    <s v="No"/>
    <s v="No"/>
    <s v="No"/>
    <s v="Si"/>
    <s v="No"/>
    <s v="Sí"/>
    <s v="No"/>
    <s v="No"/>
    <s v="No"/>
    <s v="vulnerable"/>
  </r>
  <r>
    <n v="38"/>
    <s v="Cacica Urimare"/>
    <x v="1"/>
    <x v="1"/>
    <x v="3"/>
    <s v="La Linea"/>
    <s v="Cacica"/>
    <s v="Esp. Comunit."/>
    <s v="septiembre "/>
    <d v="2020-09-30T00:00:00"/>
    <s v="Gabriela Henriquez"/>
    <s v="1045_1_1"/>
    <s v="1045_1_1_0001"/>
    <s v="Gonzalez"/>
    <m/>
    <s v="Mariela"/>
    <n v="10456280"/>
    <x v="0"/>
    <x v="42"/>
    <x v="1"/>
    <s v="0414-122-3408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39"/>
    <s v="Cacica Urimare"/>
    <x v="1"/>
    <x v="1"/>
    <x v="3"/>
    <s v="La Linea"/>
    <s v="Cacica"/>
    <s v="Esp. Comunit."/>
    <s v="septiembre "/>
    <d v="2020-09-30T00:00:00"/>
    <s v="Gabriela Henriquez"/>
    <s v="1858_1_1"/>
    <s v="1858_1_1_0001"/>
    <s v="Rengifo"/>
    <m/>
    <s v="Amarilys"/>
    <n v="18588806"/>
    <x v="0"/>
    <x v="52"/>
    <x v="0"/>
    <s v="0414-186-3466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40"/>
    <s v="Cacica Urimare"/>
    <x v="1"/>
    <x v="1"/>
    <x v="3"/>
    <s v="La Linea"/>
    <s v="Cacica"/>
    <s v="Esp. Comunit."/>
    <s v="septiembre "/>
    <d v="2020-09-30T00:00:00"/>
    <s v="Gabriela Henriquez"/>
    <s v="1908_1_1"/>
    <s v="1908_1_1_0001"/>
    <s v="Rojas"/>
    <m/>
    <s v="Yesemery"/>
    <n v="19087980"/>
    <x v="0"/>
    <x v="33"/>
    <x v="0"/>
    <s v="0424-255-0330"/>
    <m/>
    <s v="No"/>
    <s v="Si"/>
    <s v="Sí"/>
    <s v="Sí"/>
    <s v="No"/>
    <s v="No"/>
    <s v="No"/>
    <s v="No"/>
    <s v="Si"/>
    <s v="No"/>
    <s v="Sí"/>
    <s v="No"/>
    <s v="No"/>
    <s v="No"/>
    <s v="vulnerable"/>
  </r>
  <r>
    <n v="41"/>
    <s v="Cacica Urimare"/>
    <x v="1"/>
    <x v="1"/>
    <x v="3"/>
    <s v="Canteras de Miranda"/>
    <s v="Cacica"/>
    <s v="Esp. Comunit."/>
    <s v="septiembre "/>
    <d v="2020-09-30T00:00:00"/>
    <s v="Gabriela Henriquez"/>
    <s v="1952_1_1"/>
    <s v="1952_1_1_0001"/>
    <s v="Pinto"/>
    <m/>
    <s v="Graces"/>
    <n v="19521678"/>
    <x v="0"/>
    <x v="17"/>
    <x v="0"/>
    <s v="0424-1562994"/>
    <m/>
    <s v="No"/>
    <s v="Si"/>
    <s v="Si"/>
    <s v="Si"/>
    <s v="No"/>
    <s v="No"/>
    <s v="Sí"/>
    <s v="Si"/>
    <s v="No"/>
    <s v="Si"/>
    <s v="Sí"/>
    <s v="No"/>
    <s v="No"/>
    <s v="No"/>
    <s v="Discapacidad Disfuncional"/>
  </r>
  <r>
    <n v="42"/>
    <s v="Cacica Urimare"/>
    <x v="1"/>
    <x v="1"/>
    <x v="3"/>
    <s v="Canteras de Miranda"/>
    <s v="Cacica"/>
    <s v="Esp. Comunit."/>
    <s v="septiembre "/>
    <d v="2020-09-30T00:00:00"/>
    <s v="Gabriela Henriquez"/>
    <s v="5226_1_1"/>
    <s v="5226_1_1_0001"/>
    <s v="Sanabria"/>
    <m/>
    <s v="Marcelina"/>
    <n v="5226823"/>
    <x v="0"/>
    <x v="60"/>
    <x v="1"/>
    <s v="0414-3220379"/>
    <m/>
    <s v="No"/>
    <s v="Si"/>
    <s v="No"/>
    <s v="Si"/>
    <s v="No"/>
    <s v="No"/>
    <s v="Sí"/>
    <s v="No"/>
    <s v="Si"/>
    <s v="No"/>
    <s v="Sí"/>
    <s v="No"/>
    <s v="No"/>
    <s v="No"/>
    <s v="salud"/>
  </r>
  <r>
    <n v="43"/>
    <s v="Cacica Urimare"/>
    <x v="1"/>
    <x v="1"/>
    <x v="3"/>
    <s v="Canteras de Miranda"/>
    <s v="Cacica"/>
    <s v="Esp. Comunit."/>
    <s v="septiembre "/>
    <d v="2020-09-30T00:00:00"/>
    <s v="Gabriela Henriquez"/>
    <s v="3837_1_1"/>
    <s v="3837_1_1_0001"/>
    <s v="Natera"/>
    <m/>
    <s v="Catalina"/>
    <n v="3837719"/>
    <x v="0"/>
    <x v="68"/>
    <x v="1"/>
    <s v="0414-2645059"/>
    <m/>
    <s v="No"/>
    <s v="Si"/>
    <s v="No"/>
    <s v="Sí"/>
    <s v="No"/>
    <s v="No"/>
    <s v="Sí"/>
    <s v="No"/>
    <s v="Si"/>
    <s v="No"/>
    <s v="Sí"/>
    <s v="No"/>
    <s v="No"/>
    <s v="No"/>
    <s v="acv"/>
  </r>
  <r>
    <n v="44"/>
    <s v="Cacica Urimare"/>
    <x v="1"/>
    <x v="1"/>
    <x v="3"/>
    <s v="Canteras de Miranda"/>
    <s v="Cacica"/>
    <s v="Esp. Comunit."/>
    <s v="septiembre "/>
    <d v="2020-09-30T00:00:00"/>
    <s v="Gabriela Henriquez"/>
    <s v="1670_1_1"/>
    <s v="1670_1_1_0001"/>
    <s v="Rojas"/>
    <m/>
    <s v="Yessenia "/>
    <n v="16704341"/>
    <x v="0"/>
    <x v="3"/>
    <x v="0"/>
    <n v="4141732225"/>
    <m/>
    <s v="No"/>
    <s v="Si"/>
    <s v="No"/>
    <s v="Sí"/>
    <s v="No"/>
    <s v="No"/>
    <s v="Sí"/>
    <s v="No"/>
    <s v="Si"/>
    <s v="No"/>
    <s v="Sí"/>
    <s v="No"/>
    <s v="No"/>
    <s v="No"/>
    <s v="salud"/>
  </r>
  <r>
    <n v="45"/>
    <s v="Cacica Urimare"/>
    <x v="1"/>
    <x v="1"/>
    <x v="3"/>
    <s v="Canteras de Miranda"/>
    <s v="Cacica"/>
    <s v="Esp. Comunit."/>
    <s v="septiembre "/>
    <d v="2020-09-30T00:00:00"/>
    <s v="Gabriela Henriquez"/>
    <s v="1656_1_1"/>
    <s v="1656_1_1_0001"/>
    <s v="Bastidas"/>
    <m/>
    <s v="Nithia"/>
    <n v="16562798"/>
    <x v="0"/>
    <x v="45"/>
    <x v="0"/>
    <n v="4141399263"/>
    <m/>
    <s v="No"/>
    <s v="Si"/>
    <s v="Sí"/>
    <s v="No"/>
    <s v="No"/>
    <s v="No"/>
    <s v="Sí"/>
    <s v="No"/>
    <s v="Si"/>
    <s v="No"/>
    <s v="Sí"/>
    <s v="No"/>
    <s v="No"/>
    <s v="No"/>
    <s v="salud"/>
  </r>
  <r>
    <n v="46"/>
    <s v="Cacica Urimare"/>
    <x v="1"/>
    <x v="1"/>
    <x v="3"/>
    <s v="Canteras de Miranda"/>
    <s v="Cacica"/>
    <s v="Esp. Comunit."/>
    <s v="septiembre "/>
    <d v="2020-09-30T00:00:00"/>
    <s v="Gabriela Henriquez"/>
    <s v="1938_1_1"/>
    <s v="1938_1_1_0001"/>
    <s v="Pallozzi"/>
    <m/>
    <s v="Vanezza"/>
    <n v="19380322"/>
    <x v="0"/>
    <x v="33"/>
    <x v="0"/>
    <n v="4143891651"/>
    <m/>
    <s v="No"/>
    <s v="Si"/>
    <s v="No"/>
    <s v="No"/>
    <s v="No"/>
    <s v="No"/>
    <s v="Sí"/>
    <s v="No"/>
    <s v="Si"/>
    <s v="No"/>
    <s v="Sí"/>
    <s v="No"/>
    <s v="No"/>
    <s v="No"/>
    <s v="discapacidad"/>
  </r>
  <r>
    <n v="47"/>
    <s v="Cacica Urimare"/>
    <x v="1"/>
    <x v="1"/>
    <x v="3"/>
    <s v="Canteras de Miranda"/>
    <s v="Cacica"/>
    <s v="Esp. Comunit."/>
    <s v="septiembre "/>
    <d v="2020-09-30T00:00:00"/>
    <s v="Gabriela Henriquez"/>
    <s v="6513_1_1"/>
    <s v="6513_1_1_0001"/>
    <s v="Sarmiento"/>
    <m/>
    <s v="Mirtha"/>
    <n v="6513826"/>
    <x v="0"/>
    <x v="42"/>
    <x v="1"/>
    <n v="4144669183"/>
    <m/>
    <s v="No"/>
    <s v="Si"/>
    <s v="Sí"/>
    <s v="Sí"/>
    <s v="No"/>
    <s v="No"/>
    <s v="No"/>
    <s v="No"/>
    <s v="Si"/>
    <s v="No"/>
    <s v="Sí"/>
    <s v="No"/>
    <s v="No"/>
    <s v="No"/>
    <s v="vulnerable"/>
  </r>
  <r>
    <n v="48"/>
    <s v="Cacica Urimare"/>
    <x v="1"/>
    <x v="1"/>
    <x v="3"/>
    <s v="Canteras de Miranda"/>
    <s v="Cacica"/>
    <s v="Esp. Comunit."/>
    <s v="septiembre "/>
    <d v="2020-09-30T00:00:00"/>
    <s v="Gabriela Henriquez"/>
    <s v="3426_1_1"/>
    <s v="3426_1_1_0001"/>
    <s v="Pereira"/>
    <m/>
    <s v="Antonia"/>
    <n v="3426328"/>
    <x v="0"/>
    <x v="62"/>
    <x v="1"/>
    <s v="0424-1885516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49"/>
    <s v="Cacica Urimare"/>
    <x v="1"/>
    <x v="1"/>
    <x v="3"/>
    <s v="Canteras de Miranda"/>
    <s v="Cacica"/>
    <s v="Esp. Comunit."/>
    <s v="septiembre "/>
    <d v="2020-09-30T00:00:00"/>
    <s v="Gabriela Henriquez"/>
    <s v="2002_1_1"/>
    <s v="2002_1_1_0001"/>
    <s v="Colmenares"/>
    <m/>
    <s v="Amalia"/>
    <n v="20028139"/>
    <x v="0"/>
    <x v="69"/>
    <x v="0"/>
    <s v="0424-2188890"/>
    <m/>
    <s v="No"/>
    <s v="Si"/>
    <s v="Sí"/>
    <s v="No"/>
    <s v="No"/>
    <s v="No"/>
    <s v="Sí"/>
    <s v="No"/>
    <s v="Si"/>
    <s v="No"/>
    <s v="Sí"/>
    <s v="No"/>
    <s v="No"/>
    <s v="No"/>
    <s v="discapacidad"/>
  </r>
  <r>
    <n v="50"/>
    <s v="Cacica Urimare"/>
    <x v="1"/>
    <x v="1"/>
    <x v="3"/>
    <s v="Canteras de Miranda"/>
    <s v="Cacica"/>
    <s v="Esp. Comunit."/>
    <s v="septiembre "/>
    <d v="2020-09-30T00:00:00"/>
    <s v="Jorge Vilalta "/>
    <s v="1882_1_1"/>
    <s v="1882_1_1_0001"/>
    <s v="Rivera"/>
    <m/>
    <s v="Yoliber"/>
    <n v="18829497"/>
    <x v="0"/>
    <x v="30"/>
    <x v="0"/>
    <n v="4241231379"/>
    <m/>
    <s v="No"/>
    <s v="Si"/>
    <s v="Sí"/>
    <s v="Sí"/>
    <s v="No"/>
    <s v="No"/>
    <s v="No"/>
    <s v="No"/>
    <s v="Si"/>
    <s v="No"/>
    <s v="Sí"/>
    <s v="No"/>
    <s v="No"/>
    <s v="No"/>
    <s v="vulnerable"/>
  </r>
  <r>
    <n v="51"/>
    <s v="Cacica Urimare"/>
    <x v="1"/>
    <x v="1"/>
    <x v="3"/>
    <s v="Canteras de Miranda"/>
    <s v="Cacica"/>
    <s v="Esp. Comunit."/>
    <s v="septiembre "/>
    <d v="2020-09-30T00:00:00"/>
    <s v="Jorge Vilalta "/>
    <s v="2290_1_1"/>
    <s v="2290_1_1_0001"/>
    <s v="Padilla"/>
    <m/>
    <s v="Luisa "/>
    <n v="2290283"/>
    <x v="0"/>
    <x v="34"/>
    <x v="1"/>
    <n v="4241257047"/>
    <m/>
    <s v="No"/>
    <s v="Si"/>
    <s v="Sí"/>
    <s v="Sí"/>
    <s v="No"/>
    <s v="No"/>
    <s v="Sí"/>
    <s v="No"/>
    <s v="Si"/>
    <s v="No"/>
    <s v="Sí"/>
    <s v="No"/>
    <s v="No"/>
    <s v="Si"/>
    <s v="en camado"/>
  </r>
  <r>
    <n v="52"/>
    <s v="Cacica Urimare"/>
    <x v="1"/>
    <x v="1"/>
    <x v="3"/>
    <s v="Canteras de Miranda"/>
    <s v="Cacica"/>
    <s v="Esp. Comunit."/>
    <s v="septiembre "/>
    <d v="2020-09-30T00:00:00"/>
    <s v="Jorge Vilalta "/>
    <s v="2369_1_1"/>
    <s v="2369_1_1_0001"/>
    <s v="Herrera"/>
    <m/>
    <s v="Dionicia"/>
    <n v="23692517"/>
    <x v="0"/>
    <x v="9"/>
    <x v="1"/>
    <s v="0416-9565478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53"/>
    <s v="Cacica Urimare"/>
    <x v="1"/>
    <x v="1"/>
    <x v="3"/>
    <s v="Canteras de Miranda"/>
    <s v="Cacica"/>
    <s v="Esp. Comunit."/>
    <s v="septiembre "/>
    <d v="2020-09-30T00:00:00"/>
    <s v="Jorge Vilalta "/>
    <s v="2091_1_1"/>
    <s v="2091_1_1_0001"/>
    <s v="Otero "/>
    <m/>
    <s v="Elianny"/>
    <n v="20919960"/>
    <x v="0"/>
    <x v="44"/>
    <x v="0"/>
    <n v="4241767551"/>
    <m/>
    <s v="No"/>
    <s v="Si"/>
    <s v="Sí"/>
    <s v="Sí"/>
    <s v="No"/>
    <s v="No"/>
    <s v="Sí"/>
    <s v="No"/>
    <s v="Si"/>
    <s v="No"/>
    <s v="Sí"/>
    <s v="No"/>
    <s v="No"/>
    <s v="No"/>
    <s v="vulnerable"/>
  </r>
  <r>
    <n v="54"/>
    <s v="Cacica Urimare"/>
    <x v="1"/>
    <x v="1"/>
    <x v="3"/>
    <s v="Canteras de Miranda"/>
    <s v="Cacica"/>
    <s v="Esp. Comunit."/>
    <s v="septiembre "/>
    <d v="2020-09-30T00:00:00"/>
    <s v="Jorge Vilalta "/>
    <s v="2487_1_1"/>
    <s v="2487_1_1_0001"/>
    <s v="Sanchez"/>
    <m/>
    <s v="Belkis"/>
    <n v="2487621"/>
    <x v="0"/>
    <x v="46"/>
    <x v="0"/>
    <s v="0424-1534013"/>
    <m/>
    <s v="No"/>
    <s v="Si"/>
    <s v="Sí"/>
    <s v="No"/>
    <s v="No"/>
    <s v="No"/>
    <s v="No"/>
    <s v="No"/>
    <s v="Si"/>
    <s v="No"/>
    <s v="Sí"/>
    <s v="No"/>
    <s v="No"/>
    <s v="No"/>
    <s v="vulnerable"/>
  </r>
  <r>
    <n v="55"/>
    <s v="Cacica Urimare"/>
    <x v="1"/>
    <x v="1"/>
    <x v="3"/>
    <s v="Canteras de Miranda"/>
    <s v="Cacica"/>
    <s v="Esp. Comunit."/>
    <s v="septiembre "/>
    <d v="2020-09-30T00:00:00"/>
    <s v="Jorge Vilalta "/>
    <s v="2113_1_1"/>
    <s v="2113_1_1_0001"/>
    <s v="Liscano"/>
    <m/>
    <s v="Tainet"/>
    <n v="21131646"/>
    <x v="0"/>
    <x v="17"/>
    <x v="0"/>
    <s v="0424-1737115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56"/>
    <s v="Cacica Urimare"/>
    <x v="1"/>
    <x v="1"/>
    <x v="3"/>
    <s v="Isaias Medina Agarita"/>
    <s v="Cacica"/>
    <s v="Esp. Comunit."/>
    <s v="septiembre "/>
    <d v="2020-09-30T00:00:00"/>
    <s v="Jorge Vilalta "/>
    <s v="1168_1_1"/>
    <s v="1168_1_1_0001"/>
    <s v="Alvarez"/>
    <m/>
    <s v="Jenny"/>
    <n v="11689578"/>
    <x v="0"/>
    <x v="38"/>
    <x v="1"/>
    <m/>
    <m/>
    <s v="No"/>
    <s v="Si"/>
    <s v="Sí"/>
    <s v="Sí"/>
    <s v="No"/>
    <s v="No"/>
    <s v="No"/>
    <s v="No"/>
    <s v="Si"/>
    <s v="No"/>
    <s v="Sí"/>
    <s v="No"/>
    <s v="No"/>
    <s v="No"/>
    <s v="vulnerable"/>
  </r>
  <r>
    <n v="57"/>
    <s v="Cacica Urimare"/>
    <x v="1"/>
    <x v="1"/>
    <x v="3"/>
    <s v="Isaias Medina Agarita"/>
    <s v="Cacica"/>
    <s v="Esp. Comunit."/>
    <s v="septiembre "/>
    <d v="2020-09-30T00:00:00"/>
    <s v="Jorge Vilalta "/>
    <s v="1758_1_1"/>
    <s v="1758_1_1_0001"/>
    <s v="Prieto"/>
    <m/>
    <s v="Ana"/>
    <n v="1758330"/>
    <x v="0"/>
    <x v="18"/>
    <x v="1"/>
    <m/>
    <m/>
    <s v="No"/>
    <s v="Si"/>
    <s v="No"/>
    <s v="No"/>
    <s v="No"/>
    <s v="No"/>
    <s v="Sí"/>
    <s v="No"/>
    <s v="Si"/>
    <s v="No"/>
    <s v="Sí"/>
    <s v="No"/>
    <s v="No"/>
    <s v="No"/>
    <s v="vulnerable"/>
  </r>
  <r>
    <n v="58"/>
    <s v="Cacica Urimare"/>
    <x v="1"/>
    <x v="1"/>
    <x v="3"/>
    <s v="Isaias Medina Agarita"/>
    <s v="Cacica"/>
    <s v="Esp. Comunit."/>
    <s v="septiembre "/>
    <d v="2020-09-30T00:00:00"/>
    <s v="Jorge Vilalta "/>
    <s v="3299_1_1"/>
    <s v="3299_1_1_0001"/>
    <s v="Rivas"/>
    <m/>
    <s v="Leonor"/>
    <n v="3299001"/>
    <x v="0"/>
    <x v="70"/>
    <x v="1"/>
    <m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59"/>
    <s v="Cacica Urimare"/>
    <x v="1"/>
    <x v="1"/>
    <x v="3"/>
    <s v="Isaias Medina Agarita"/>
    <s v="Cacica"/>
    <s v="Esp. Comunit."/>
    <s v="septiembre "/>
    <d v="2020-09-30T00:00:00"/>
    <s v="Jorge Vilalta "/>
    <s v="1937_1_1"/>
    <s v="1937_1_1_0001"/>
    <s v="Asabache"/>
    <m/>
    <s v="Ana"/>
    <n v="19371600"/>
    <x v="0"/>
    <x v="30"/>
    <x v="0"/>
    <m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60"/>
    <s v="Cacica Urimare"/>
    <x v="1"/>
    <x v="1"/>
    <x v="3"/>
    <s v="Isaias Medina Agarita"/>
    <s v="Cacica"/>
    <s v="Esp. Comunit."/>
    <s v="septiembre "/>
    <d v="2020-09-30T00:00:00"/>
    <s v="Jorge Vilalta "/>
    <s v="2551_1_1"/>
    <s v="2551_1_1_0001"/>
    <s v="Leon"/>
    <m/>
    <s v="Yuleixi"/>
    <n v="25516662"/>
    <x v="0"/>
    <x v="44"/>
    <x v="0"/>
    <m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61"/>
    <s v="Cacica Urimare"/>
    <x v="1"/>
    <x v="1"/>
    <x v="3"/>
    <s v="Isaias Medina Agarita"/>
    <s v="Cacica"/>
    <s v="Esp. Comunit."/>
    <s v="septiembre "/>
    <d v="2020-09-30T00:00:00"/>
    <s v="Jorge Vilalta "/>
    <s v="3159_1_1"/>
    <s v="3159_1_1_0001"/>
    <s v="Rivas"/>
    <m/>
    <s v="Carmen"/>
    <n v="3159635"/>
    <x v="0"/>
    <x v="71"/>
    <x v="1"/>
    <m/>
    <m/>
    <s v="No"/>
    <s v="Si"/>
    <s v="No"/>
    <s v="No"/>
    <s v="No"/>
    <s v="No"/>
    <s v="Sí"/>
    <s v="No"/>
    <s v="Si"/>
    <s v="No"/>
    <s v="Sí"/>
    <s v="No"/>
    <s v="No"/>
    <s v="No"/>
    <s v="vulnerable"/>
  </r>
  <r>
    <n v="62"/>
    <s v="Cacica Urimare"/>
    <x v="1"/>
    <x v="1"/>
    <x v="3"/>
    <s v="Isaias Medina Agarita"/>
    <s v="Cacica"/>
    <s v="Esp. Comunit."/>
    <s v="septiembre "/>
    <d v="2020-09-30T00:00:00"/>
    <s v="Jorge Vilalta "/>
    <s v="3838_1_1"/>
    <s v="3838_1_1_0001"/>
    <s v="Lopez"/>
    <m/>
    <s v="Gloria"/>
    <n v="3838103"/>
    <x v="0"/>
    <x v="40"/>
    <x v="1"/>
    <m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63"/>
    <s v="Cacica Urimare"/>
    <x v="1"/>
    <x v="1"/>
    <x v="3"/>
    <s v="Isaias Medina Agarita"/>
    <s v="Cacica"/>
    <s v="Esp. Comunit."/>
    <s v="septiembre "/>
    <d v="2020-09-30T00:00:00"/>
    <s v="Jorge Vilalta "/>
    <s v="5113_0_1"/>
    <s v="5113_0_1_0001"/>
    <s v="Diaz"/>
    <m/>
    <s v="Elia"/>
    <n v="5113311"/>
    <x v="0"/>
    <x v="60"/>
    <x v="1"/>
    <m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64"/>
    <s v="Cacica Urimare"/>
    <x v="1"/>
    <x v="1"/>
    <x v="3"/>
    <s v="Isaias Medina Agarita"/>
    <s v="Cacica"/>
    <s v="Esp. Comunit."/>
    <s v="septiembre "/>
    <d v="2020-09-30T00:00:00"/>
    <s v="Jorge Vilalta "/>
    <s v="3560_0_1"/>
    <s v="3560_0_1_0001"/>
    <s v="Maestre"/>
    <m/>
    <s v="Ana"/>
    <n v="3560230"/>
    <x v="0"/>
    <x v="5"/>
    <x v="1"/>
    <m/>
    <m/>
    <s v="No"/>
    <s v="Si"/>
    <s v="No"/>
    <s v="Sí"/>
    <s v="No"/>
    <s v="No"/>
    <s v="Sí"/>
    <s v="No"/>
    <s v="Si"/>
    <s v="No"/>
    <s v="Sí"/>
    <s v="No"/>
    <s v="No"/>
    <s v="No"/>
    <s v="salud"/>
  </r>
  <r>
    <n v="65"/>
    <s v="Cacica Urimare"/>
    <x v="1"/>
    <x v="1"/>
    <x v="3"/>
    <s v="Isaias Medina Agarita"/>
    <s v="Cacica"/>
    <s v="Esp. Comunit."/>
    <s v="septiembre "/>
    <d v="2020-09-30T00:00:00"/>
    <s v="Jorge Vilalta "/>
    <s v="4920_0_1"/>
    <s v="4920_0_1_0001"/>
    <s v="Dtorres"/>
    <m/>
    <s v="Yolanda"/>
    <n v="4920965"/>
    <x v="0"/>
    <x v="5"/>
    <x v="1"/>
    <m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66"/>
    <s v="Cacica Urimare"/>
    <x v="1"/>
    <x v="1"/>
    <x v="3"/>
    <s v="Isaias Medina Agarita"/>
    <s v="Cacica"/>
    <s v="Esp. Comunit."/>
    <s v="septiembre "/>
    <d v="2020-09-30T00:00:00"/>
    <s v="Jorge Vilalta "/>
    <s v="1517_0_1"/>
    <s v="1517_0_1_0001"/>
    <s v="Bervel"/>
    <m/>
    <s v="Lourdez"/>
    <n v="15179858"/>
    <x v="0"/>
    <x v="67"/>
    <x v="1"/>
    <m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67"/>
    <s v="Cacica Urimare"/>
    <x v="1"/>
    <x v="1"/>
    <x v="3"/>
    <s v="Isaias Medina Agarita"/>
    <s v="Cacica"/>
    <s v="Esp. Comunit."/>
    <s v="septiembre "/>
    <d v="2020-09-30T00:00:00"/>
    <s v="Jorge Vilalta "/>
    <s v="1383_0_1"/>
    <s v="1383_0_1_0001"/>
    <s v="Maestre"/>
    <m/>
    <s v="Lilibeth"/>
    <n v="13833755"/>
    <x v="0"/>
    <x v="64"/>
    <x v="0"/>
    <m/>
    <m/>
    <s v="No"/>
    <s v="Si"/>
    <s v="No"/>
    <s v="Sí"/>
    <s v="No"/>
    <s v="No"/>
    <s v="Sí"/>
    <s v="No"/>
    <s v="Si"/>
    <s v="No"/>
    <s v="Sí"/>
    <s v="No"/>
    <s v="No"/>
    <s v="No"/>
    <s v="salud"/>
  </r>
  <r>
    <n v="68"/>
    <s v="Cacica Urimare"/>
    <x v="1"/>
    <x v="1"/>
    <x v="3"/>
    <s v="Isaias Medina Agarita"/>
    <s v="Cacica"/>
    <s v="Esp. Comunit."/>
    <s v="septiembre "/>
    <d v="2020-09-30T00:00:00"/>
    <s v="Jorge Vilalta "/>
    <s v="2024_0_1"/>
    <s v="2024_0_1_0001"/>
    <s v="Toledo"/>
    <m/>
    <s v="Cristal"/>
    <n v="20248631"/>
    <x v="0"/>
    <x v="29"/>
    <x v="0"/>
    <m/>
    <m/>
    <s v="No"/>
    <s v="Si"/>
    <s v="No"/>
    <s v="No"/>
    <s v="No"/>
    <s v="No"/>
    <s v="Sí"/>
    <s v="No"/>
    <s v="Si"/>
    <s v="No"/>
    <s v="Sí"/>
    <s v="No"/>
    <s v="No"/>
    <s v="No"/>
    <s v="desnutricion"/>
  </r>
  <r>
    <n v="69"/>
    <s v="Cacica Urimare"/>
    <x v="1"/>
    <x v="1"/>
    <x v="3"/>
    <s v="Isaias Medina Agarita"/>
    <s v="Cacica"/>
    <s v="Esp. Comunit."/>
    <s v="septiembre "/>
    <d v="2020-09-30T00:00:00"/>
    <s v="Jorge Vilalta "/>
    <s v="1732_0_1"/>
    <s v="1732_0_1_0001"/>
    <s v="Hernandez"/>
    <m/>
    <s v="Luisa"/>
    <n v="17329150"/>
    <x v="0"/>
    <x v="52"/>
    <x v="0"/>
    <m/>
    <m/>
    <s v="No"/>
    <s v="Si"/>
    <s v="No"/>
    <s v="No"/>
    <s v="No"/>
    <s v="No"/>
    <s v="Sí"/>
    <s v="No"/>
    <s v="Si"/>
    <s v="No"/>
    <s v="Sí"/>
    <s v="No"/>
    <s v="No"/>
    <s v="No"/>
    <s v="desnutricion"/>
  </r>
  <r>
    <n v="70"/>
    <s v="Cacica Urimare"/>
    <x v="1"/>
    <x v="1"/>
    <x v="3"/>
    <s v="Isaias Medina Agarita"/>
    <s v="Cacica"/>
    <s v="Esp. Comunit."/>
    <s v="septiembre "/>
    <d v="2020-09-30T00:00:00"/>
    <s v="Jorge Vilalta "/>
    <s v="3252_0_1"/>
    <s v="3252_0_1_0001"/>
    <s v="Torres"/>
    <m/>
    <s v="Wendy"/>
    <n v="32527249"/>
    <x v="0"/>
    <x v="47"/>
    <x v="0"/>
    <m/>
    <m/>
    <s v="No"/>
    <s v="Si"/>
    <s v="No"/>
    <s v="No"/>
    <s v="No"/>
    <s v="Sí"/>
    <s v="No"/>
    <s v="No"/>
    <s v="Si"/>
    <s v="No"/>
    <s v="Sí"/>
    <s v="No"/>
    <s v="No"/>
    <s v="No"/>
    <s v="Lactante"/>
  </r>
  <r>
    <n v="71"/>
    <s v="Cacica Urimare"/>
    <x v="1"/>
    <x v="1"/>
    <x v="3"/>
    <s v="El Cañaote"/>
    <s v="Cacica"/>
    <s v="Esp. Comunit."/>
    <s v="septiembre "/>
    <d v="2020-09-30T00:00:00"/>
    <s v="Jorge Vilalta "/>
    <s v="1912_0_1"/>
    <s v="1912_0_1_0001"/>
    <s v="Subero"/>
    <m/>
    <s v="Yuleixi"/>
    <n v="19124376"/>
    <x v="0"/>
    <x v="35"/>
    <x v="0"/>
    <s v="0424-1364760"/>
    <m/>
    <s v="No"/>
    <s v="Si"/>
    <s v="No"/>
    <s v="No"/>
    <s v="No"/>
    <s v="No"/>
    <s v="Sí"/>
    <s v="No"/>
    <s v="Si"/>
    <s v="No"/>
    <s v="Sí"/>
    <s v="No"/>
    <s v="No"/>
    <s v="No"/>
    <s v="desnutricion"/>
  </r>
  <r>
    <n v="72"/>
    <s v="Cacica Urimare"/>
    <x v="1"/>
    <x v="1"/>
    <x v="3"/>
    <s v="El Cañaote"/>
    <s v="Cacica"/>
    <s v="Esp. Comunit."/>
    <s v="septiembre "/>
    <d v="2020-09-30T00:00:00"/>
    <s v="Jorge Vilalta "/>
    <s v="1455_0_1"/>
    <s v="1455_0_1_0001"/>
    <s v="Montilla"/>
    <m/>
    <s v="Zulay"/>
    <n v="14559243"/>
    <x v="0"/>
    <x v="32"/>
    <x v="0"/>
    <s v="0426-794-9000"/>
    <m/>
    <s v="No"/>
    <s v="Si"/>
    <s v="No"/>
    <s v="No"/>
    <s v="No"/>
    <s v="No"/>
    <s v="No"/>
    <s v="No"/>
    <s v="Si"/>
    <s v="No"/>
    <s v="Sí"/>
    <s v="No"/>
    <s v="No"/>
    <s v="No"/>
    <s v="desnutricion"/>
  </r>
  <r>
    <n v="73"/>
    <s v="Cacica Urimare"/>
    <x v="1"/>
    <x v="1"/>
    <x v="3"/>
    <s v="El Cañaote"/>
    <s v="Cacica"/>
    <s v="Esp. Comunit."/>
    <s v="septiembre "/>
    <d v="2020-09-30T00:00:00"/>
    <s v="Jorge Vilalta "/>
    <s v="2361_0_1"/>
    <s v="2361_0_1_0001"/>
    <s v="Farfan"/>
    <m/>
    <s v="Elys"/>
    <n v="23610203"/>
    <x v="0"/>
    <x v="44"/>
    <x v="0"/>
    <s v="0414-2595060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74"/>
    <s v="Cacica Urimare"/>
    <x v="1"/>
    <x v="1"/>
    <x v="3"/>
    <s v="El Cañaote"/>
    <s v="Cacica"/>
    <s v="Esp. Comunit."/>
    <s v="septiembre "/>
    <d v="2020-09-30T00:00:00"/>
    <s v="Jorge Vilalta "/>
    <s v="2958_0_1"/>
    <s v="2958_0_1_0001"/>
    <s v="Arguaca"/>
    <m/>
    <s v="Anais"/>
    <n v="29584198"/>
    <x v="0"/>
    <x v="1"/>
    <x v="0"/>
    <s v="0416-2118910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75"/>
    <s v="Cacica Urimare"/>
    <x v="1"/>
    <x v="1"/>
    <x v="3"/>
    <s v="El Cañaote"/>
    <s v="Cacica"/>
    <s v="Esp. Comunit."/>
    <s v="septiembre "/>
    <d v="2020-09-30T00:00:00"/>
    <s v="Jorge Vilalta "/>
    <s v="2832_0_1"/>
    <s v="2832_0_1_0001"/>
    <s v="Mata"/>
    <m/>
    <s v="Genesis"/>
    <n v="28325196"/>
    <x v="0"/>
    <x v="2"/>
    <x v="0"/>
    <s v="0414-9080435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76"/>
    <s v="Cacica Urimare"/>
    <x v="1"/>
    <x v="1"/>
    <x v="3"/>
    <s v="El Cañaote"/>
    <s v="Cacica"/>
    <s v="Esp. Comunit."/>
    <s v="septiembre "/>
    <d v="2020-09-30T00:00:00"/>
    <s v="Jorge Vilalta "/>
    <s v="2841_0_1"/>
    <s v="2841_0_1_0001"/>
    <s v="Jaime"/>
    <m/>
    <s v="Yenybel"/>
    <n v="28410726"/>
    <x v="0"/>
    <x v="2"/>
    <x v="0"/>
    <s v="0426-8147255"/>
    <m/>
    <s v="No"/>
    <s v="Si"/>
    <s v="No"/>
    <s v="No"/>
    <s v="No"/>
    <s v="Sí"/>
    <s v="No"/>
    <s v="No"/>
    <s v="Si"/>
    <s v="No"/>
    <s v="Sí"/>
    <s v="No"/>
    <s v="No"/>
    <s v="No"/>
    <s v="Lactante"/>
  </r>
  <r>
    <n v="77"/>
    <s v="Cacica Urimare"/>
    <x v="1"/>
    <x v="1"/>
    <x v="3"/>
    <s v="El Cañaote"/>
    <s v="Cacica"/>
    <s v="Esp. Comunit."/>
    <s v="septiembre "/>
    <d v="2020-09-30T00:00:00"/>
    <s v="Jorge Vilalta "/>
    <s v="2696_0_1"/>
    <s v="2696_0_1_0001"/>
    <s v="Ladejo"/>
    <m/>
    <s v="Osmary"/>
    <n v="26966260"/>
    <x v="0"/>
    <x v="56"/>
    <x v="0"/>
    <s v="0424-1206567"/>
    <m/>
    <s v="No"/>
    <s v="Si"/>
    <s v="No"/>
    <s v="No"/>
    <s v="Sí"/>
    <s v="Sí"/>
    <s v="No"/>
    <s v="No"/>
    <s v="Si"/>
    <s v="No"/>
    <s v="Sí"/>
    <s v="No"/>
    <s v="No"/>
    <s v="No"/>
    <s v="Lactante"/>
  </r>
  <r>
    <n v="78"/>
    <s v="Cacica Urimare"/>
    <x v="1"/>
    <x v="1"/>
    <x v="3"/>
    <s v="El Carmen"/>
    <s v="Cacica"/>
    <s v="Esp. Comunit."/>
    <s v="septiembre "/>
    <d v="2020-09-30T00:00:00"/>
    <s v="Jorge Vilalta "/>
    <s v="1399_0_1"/>
    <s v="1399_0_1_0001"/>
    <s v="Cerrada"/>
    <m/>
    <s v="Linda"/>
    <n v="13992562"/>
    <x v="0"/>
    <x v="55"/>
    <x v="0"/>
    <s v="0426-5141936"/>
    <m/>
    <s v="No"/>
    <s v="Si"/>
    <s v="Sí"/>
    <s v="No"/>
    <s v="No"/>
    <s v="Sí"/>
    <s v="No"/>
    <s v="No"/>
    <s v="Si"/>
    <s v="No"/>
    <s v="Sí"/>
    <s v="No"/>
    <s v="No"/>
    <s v="No"/>
    <s v="Lactante"/>
  </r>
  <r>
    <n v="79"/>
    <s v="Cacica Urimare"/>
    <x v="1"/>
    <x v="1"/>
    <x v="3"/>
    <s v="El Cañaote"/>
    <s v="Cacica"/>
    <s v="Esp. Comunit."/>
    <s v="septiembre "/>
    <d v="2020-09-30T00:00:00"/>
    <s v="Jorge Vilalta "/>
    <s v="2361_0_1"/>
    <s v="2361_0_1_0002"/>
    <s v="Figuera"/>
    <m/>
    <s v="Dianuska"/>
    <n v="23610174"/>
    <x v="0"/>
    <x v="29"/>
    <x v="0"/>
    <s v="0414-1793260"/>
    <m/>
    <s v="No"/>
    <s v="Si"/>
    <s v="Sí"/>
    <s v="Sí"/>
    <s v="No"/>
    <s v="Sí"/>
    <s v="No"/>
    <s v="No"/>
    <s v="Si"/>
    <s v="No"/>
    <s v="Sí"/>
    <s v="No"/>
    <s v="No"/>
    <s v="No"/>
    <s v="Lactante"/>
  </r>
  <r>
    <n v="80"/>
    <s v="Cacica Urimare"/>
    <x v="1"/>
    <x v="1"/>
    <x v="3"/>
    <s v="El Cañaote"/>
    <s v="Cacica"/>
    <s v="Esp. Comunit."/>
    <s v="septiembre "/>
    <d v="2020-09-30T00:00:00"/>
    <s v="Jorge Vilalta "/>
    <s v="2678_0_1"/>
    <s v="2678_0_1_0001"/>
    <s v="Alguaca"/>
    <m/>
    <s v="Yosmar"/>
    <n v="26783280"/>
    <x v="0"/>
    <x v="17"/>
    <x v="0"/>
    <s v="0414-3101245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81"/>
    <s v="Cacica Urimare"/>
    <x v="1"/>
    <x v="1"/>
    <x v="3"/>
    <s v="El Cañaote"/>
    <s v="Cacica"/>
    <s v="Esp. Comunit."/>
    <s v="septiembre "/>
    <d v="2020-09-30T00:00:00"/>
    <s v="Jorge Vilalta "/>
    <s v="2965_0_1"/>
    <s v="2965_0_1_0001"/>
    <s v="Aponte"/>
    <m/>
    <s v="Katiuska"/>
    <n v="29654461"/>
    <x v="0"/>
    <x v="13"/>
    <x v="0"/>
    <s v="0426-7872012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82"/>
    <s v="Cacica Urimare"/>
    <x v="1"/>
    <x v="1"/>
    <x v="3"/>
    <s v="El Cañaote"/>
    <s v="Cacica"/>
    <s v="Esp. Comunit."/>
    <s v="septiembre "/>
    <d v="2020-09-30T00:00:00"/>
    <s v="Jorge Vilalta "/>
    <s v="1589_0_1"/>
    <s v="1589_0_1_0001"/>
    <s v="Gomez"/>
    <m/>
    <s v="Yessica"/>
    <n v="15890495"/>
    <x v="0"/>
    <x v="3"/>
    <x v="0"/>
    <s v="0426-3115577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83"/>
    <s v="Cacica Urimare"/>
    <x v="1"/>
    <x v="1"/>
    <x v="3"/>
    <s v="El Cañaote"/>
    <s v="Cacica"/>
    <s v="Esp. Comunit."/>
    <s v="septiembre "/>
    <d v="2020-09-30T00:00:00"/>
    <s v="Jorge Vilalta "/>
    <s v="3005_0_1"/>
    <s v="3005_0_1_0001"/>
    <s v="Figuera"/>
    <m/>
    <s v="Teodula"/>
    <n v="3005435"/>
    <x v="0"/>
    <x v="22"/>
    <x v="1"/>
    <s v="0416-2116380"/>
    <m/>
    <s v="No"/>
    <s v="Si"/>
    <s v="Sí"/>
    <s v="Sí"/>
    <s v="No"/>
    <s v="No"/>
    <s v="No"/>
    <s v="No"/>
    <s v="Si"/>
    <s v="No"/>
    <s v="Sí"/>
    <s v="No"/>
    <s v="No"/>
    <s v="No"/>
    <s v="vulnerable"/>
  </r>
  <r>
    <n v="84"/>
    <s v="Cacica Urimare"/>
    <x v="1"/>
    <x v="1"/>
    <x v="3"/>
    <s v="El Cañaote"/>
    <s v="Cacica"/>
    <s v="Esp. Comunit."/>
    <s v="septiembre "/>
    <d v="2020-09-30T00:00:00"/>
    <s v="Jorge Vilalta "/>
    <s v="3190_0_1"/>
    <s v="3190_0_1_0001"/>
    <s v="Cerrada"/>
    <m/>
    <s v="Veronica"/>
    <n v="31902094"/>
    <x v="0"/>
    <x v="53"/>
    <x v="3"/>
    <s v="0424-8521195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85"/>
    <s v="Cacica Urimare"/>
    <x v="1"/>
    <x v="1"/>
    <x v="3"/>
    <s v="El Cañaote"/>
    <s v="Cacica"/>
    <s v="Esp. Comunit."/>
    <s v="septiembre "/>
    <d v="2020-09-30T00:00:00"/>
    <s v="Jorge Vilalta "/>
    <s v="1371_0_1"/>
    <s v="1371_0_1_0001"/>
    <s v="Chivico"/>
    <m/>
    <s v="Rosa"/>
    <n v="13713080"/>
    <x v="0"/>
    <x v="55"/>
    <x v="0"/>
    <s v="0424-8586281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86"/>
    <s v="Cacica Urimare"/>
    <x v="1"/>
    <x v="1"/>
    <x v="3"/>
    <s v="La Santander"/>
    <s v="Cacica"/>
    <s v="Esp. Comunit."/>
    <s v="septiembre "/>
    <d v="2020-09-30T00:00:00"/>
    <s v="Jorge Vilalta "/>
    <s v="3063_0_1"/>
    <s v="3063_0_1_0001"/>
    <s v="Fermin"/>
    <m/>
    <s v="Carmen"/>
    <n v="30635169"/>
    <x v="0"/>
    <x v="53"/>
    <x v="3"/>
    <s v="0424-2657010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87"/>
    <s v="Cacica Urimare"/>
    <x v="1"/>
    <x v="1"/>
    <x v="3"/>
    <s v="La Santander"/>
    <s v="Cacica"/>
    <s v="Esp. Comunit."/>
    <s v="septiembre "/>
    <d v="2020-09-30T00:00:00"/>
    <s v="Jorge Vilalta "/>
    <s v="2595_0_1"/>
    <s v="2595_0_1_0001"/>
    <s v="Madeina"/>
    <m/>
    <s v="keilling"/>
    <n v="25957728"/>
    <x v="0"/>
    <x v="46"/>
    <x v="0"/>
    <s v="0424-2873299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88"/>
    <s v="Cacica Urimare"/>
    <x v="1"/>
    <x v="1"/>
    <x v="3"/>
    <s v="La Santander"/>
    <s v="Cacica"/>
    <s v="Esp. Comunit."/>
    <s v="septiembre "/>
    <d v="2020-09-30T00:00:00"/>
    <s v="Jorge Vilalta "/>
    <s v="3426_0_1"/>
    <s v="3426_0_1_0001"/>
    <s v="Echeverria"/>
    <m/>
    <s v="Francelina"/>
    <n v="3426457"/>
    <x v="0"/>
    <x v="19"/>
    <x v="1"/>
    <s v="0414-2396062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89"/>
    <s v="Cacica Urimare"/>
    <x v="1"/>
    <x v="1"/>
    <x v="3"/>
    <s v="La Santander"/>
    <s v="Cacica"/>
    <s v="Esp. Comunit."/>
    <s v="septiembre "/>
    <d v="2020-09-30T00:00:00"/>
    <s v="Jorge Vilalta "/>
    <s v="2992_0_1"/>
    <s v="2992_0_1_0001"/>
    <s v="Blanco"/>
    <m/>
    <s v="Aura"/>
    <n v="2992641"/>
    <x v="0"/>
    <x v="50"/>
    <x v="1"/>
    <s v="0414-3239102"/>
    <m/>
    <s v="No"/>
    <s v="Si"/>
    <s v="Sí"/>
    <s v="Sí"/>
    <s v="No"/>
    <s v="No"/>
    <s v="Sí"/>
    <s v="No"/>
    <s v="Si"/>
    <s v="No"/>
    <s v="Sí"/>
    <s v="No"/>
    <s v="No"/>
    <s v="No"/>
    <s v="salud"/>
  </r>
  <r>
    <n v="90"/>
    <s v="Cacica Urimare"/>
    <x v="1"/>
    <x v="1"/>
    <x v="3"/>
    <s v="La Santander"/>
    <s v="Cacica"/>
    <s v="Esp. Comunit."/>
    <s v="septiembre "/>
    <d v="2020-09-30T00:00:00"/>
    <s v="Jorge Vilalta "/>
    <s v="6908_0_1"/>
    <s v="6908_0_1_0001"/>
    <s v="Blanco"/>
    <m/>
    <s v="Alfredo"/>
    <n v="6908148"/>
    <x v="0"/>
    <x v="26"/>
    <x v="0"/>
    <s v="0414-3239102"/>
    <m/>
    <s v="No"/>
    <s v="Si"/>
    <s v="Sí"/>
    <s v="Sí"/>
    <s v="No"/>
    <s v="No"/>
    <s v="Sí"/>
    <s v="No"/>
    <s v="Si"/>
    <s v="No"/>
    <s v="Sí"/>
    <s v="No"/>
    <s v="No"/>
    <s v="No"/>
    <s v="sordo"/>
  </r>
  <r>
    <n v="91"/>
    <s v="Cacica Urimare"/>
    <x v="1"/>
    <x v="1"/>
    <x v="3"/>
    <s v="La Santander"/>
    <s v="Cacica"/>
    <s v="Esp. Comunit."/>
    <s v="septiembre "/>
    <d v="2020-09-30T00:00:00"/>
    <s v="Jorge Vilalta "/>
    <s v="6387_0_1"/>
    <s v="6387_0_1_0001"/>
    <s v="Gil"/>
    <m/>
    <s v="Virginia"/>
    <n v="6387878"/>
    <x v="0"/>
    <x v="72"/>
    <x v="1"/>
    <s v="0416-3057645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92"/>
    <s v="Cacica Urimare"/>
    <x v="1"/>
    <x v="1"/>
    <x v="3"/>
    <s v="La Santander"/>
    <s v="Cacica"/>
    <s v="Esp. Comunit."/>
    <s v="septiembre "/>
    <d v="2020-09-30T00:00:00"/>
    <s v="Jorge Vilalta "/>
    <s v="1509_0_1"/>
    <s v="1509_0_1_0001"/>
    <s v="Sanz"/>
    <m/>
    <s v="Kizzy"/>
    <n v="15099977"/>
    <x v="0"/>
    <x v="6"/>
    <x v="0"/>
    <s v="0416-7197317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3"/>
    <s v="Cacica Urimare"/>
    <x v="1"/>
    <x v="1"/>
    <x v="3"/>
    <s v="La Santander"/>
    <s v="Cacica"/>
    <s v="Esp. Comunit."/>
    <s v="septiembre "/>
    <d v="2020-09-30T00:00:00"/>
    <s v="Jorge Vilalta "/>
    <s v="1874_0_1"/>
    <s v="1874_0_1_0001"/>
    <s v="Obando"/>
    <m/>
    <s v="Milena"/>
    <n v="18745101"/>
    <x v="0"/>
    <x v="33"/>
    <x v="0"/>
    <s v="0424-1522247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4"/>
    <s v="Cacica Urimare"/>
    <x v="1"/>
    <x v="1"/>
    <x v="3"/>
    <s v="La Santander"/>
    <s v="Cacica"/>
    <s v="Esp. Comunit."/>
    <s v="septiembre "/>
    <d v="2020-09-30T00:00:00"/>
    <s v="Jorge Vilalta "/>
    <s v="3145_0_1"/>
    <s v="3145_0_1_0001"/>
    <s v="Guerra"/>
    <m/>
    <s v="Rose"/>
    <n v="3145104"/>
    <x v="0"/>
    <x v="43"/>
    <x v="1"/>
    <s v="0424-1599520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5"/>
    <s v="Cacica Urimare"/>
    <x v="1"/>
    <x v="1"/>
    <x v="3"/>
    <s v="La Santander"/>
    <s v="Cacica"/>
    <s v="Esp. Comunit."/>
    <s v="septiembre "/>
    <d v="2020-09-30T00:00:00"/>
    <s v="Jorge Vilalta "/>
    <s v="3663_0_1"/>
    <s v="3663_0_1_0001"/>
    <s v="Escalona"/>
    <m/>
    <s v="Maria"/>
    <n v="3663508"/>
    <x v="0"/>
    <x v="72"/>
    <x v="1"/>
    <s v="0212-4254505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6"/>
    <s v="Cacica Urimare"/>
    <x v="1"/>
    <x v="1"/>
    <x v="3"/>
    <s v="La Santander"/>
    <s v="Cacica"/>
    <s v="Esp. Comunit."/>
    <s v="septiembre "/>
    <d v="2020-09-30T00:00:00"/>
    <s v="Jorge Vilalta "/>
    <s v="5141_0_1"/>
    <s v="5141_0_1_0001"/>
    <s v="Guzman"/>
    <m/>
    <s v="Teodosia"/>
    <n v="5141792"/>
    <x v="0"/>
    <x v="68"/>
    <x v="1"/>
    <s v="0424-2006547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7"/>
    <s v="Cacica Urimare"/>
    <x v="1"/>
    <x v="1"/>
    <x v="3"/>
    <s v="La Santander"/>
    <s v="Cacica"/>
    <s v="Esp. Comunit."/>
    <s v="septiembre "/>
    <d v="2020-09-30T00:00:00"/>
    <s v="Jorge Vilalta "/>
    <s v="5885_0_1"/>
    <s v="5885_0_1_0001"/>
    <s v="Lobo"/>
    <m/>
    <s v="Thusnelda"/>
    <n v="5885739"/>
    <x v="0"/>
    <x v="51"/>
    <x v="1"/>
    <s v="0412-6174154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8"/>
    <s v="Cacica Urimare"/>
    <x v="1"/>
    <x v="1"/>
    <x v="3"/>
    <s v="La Santander"/>
    <s v="Cacica"/>
    <s v="Esp. Comunit."/>
    <s v="septiembre "/>
    <d v="2020-09-30T00:00:00"/>
    <s v="Jorge Vilalta "/>
    <s v="1818_0_1"/>
    <s v="1818_0_1_0001"/>
    <s v="Patinez"/>
    <m/>
    <s v="Romexi"/>
    <n v="18187145"/>
    <x v="0"/>
    <x v="15"/>
    <x v="0"/>
    <s v="0424-2205128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99"/>
    <s v="Cacica Urimare"/>
    <x v="1"/>
    <x v="1"/>
    <x v="3"/>
    <s v="La Santander"/>
    <s v="Cacica"/>
    <s v="Esp. Comunit."/>
    <s v="septiembre "/>
    <d v="2020-09-30T00:00:00"/>
    <s v="Jorge Vilalta "/>
    <s v="2578_0_1"/>
    <s v="2578_0_1_0001"/>
    <s v="Fernandez"/>
    <m/>
    <s v="Nohemi"/>
    <n v="25787231"/>
    <x v="0"/>
    <x v="30"/>
    <x v="0"/>
    <s v="0424-2978534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100"/>
    <s v="Cacica Urimare"/>
    <x v="1"/>
    <x v="1"/>
    <x v="3"/>
    <s v="La Santander"/>
    <s v="Cacica"/>
    <s v="Esp. Comunit."/>
    <s v="septiembre "/>
    <d v="2020-09-30T00:00:00"/>
    <s v="Jorge Vilalta "/>
    <s v="1450_0_1"/>
    <s v="1450_0_1_0001"/>
    <s v="Uban"/>
    <m/>
    <s v="carmen"/>
    <n v="14501921"/>
    <x v="0"/>
    <x v="7"/>
    <x v="0"/>
    <s v="0416-0134243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101"/>
    <s v="Cacica Urimare"/>
    <x v="1"/>
    <x v="1"/>
    <x v="3"/>
    <s v="La Chaguaramas"/>
    <s v="Cacica"/>
    <s v="Esp. Comunit."/>
    <s v="septiembre "/>
    <d v="2020-09-30T00:00:00"/>
    <s v="Nayvic Acosta"/>
    <s v="8138_0_1"/>
    <s v="8138_0_1_0001"/>
    <s v="Dos Santos"/>
    <m/>
    <s v="Rosa"/>
    <n v="81383440"/>
    <x v="0"/>
    <x v="24"/>
    <x v="1"/>
    <s v="0414-2495134"/>
    <m/>
    <s v="No"/>
    <s v="Si"/>
    <s v="No"/>
    <s v="No"/>
    <s v="No"/>
    <s v="No"/>
    <s v="No"/>
    <s v="No"/>
    <s v="Si"/>
    <s v="No"/>
    <s v="Sí"/>
    <s v="No"/>
    <s v="No"/>
    <s v="No"/>
    <s v="desnutricion"/>
  </r>
  <r>
    <n v="102"/>
    <s v="Cacica Urimare"/>
    <x v="1"/>
    <x v="1"/>
    <x v="3"/>
    <s v="La Chaguaramas"/>
    <s v="Cacica"/>
    <s v="Esp. Comunit."/>
    <s v="septiembre "/>
    <d v="2020-09-30T00:00:00"/>
    <s v="Nayvic Acosta"/>
    <s v="2369_1_2"/>
    <s v="2369_1_2_0001"/>
    <s v="Herrera"/>
    <m/>
    <s v="Cecilia"/>
    <n v="23692517"/>
    <x v="0"/>
    <x v="5"/>
    <x v="1"/>
    <s v="0212-2583507"/>
    <m/>
    <s v="No"/>
    <s v="Si"/>
    <s v="No"/>
    <s v="No"/>
    <s v="No"/>
    <s v="No"/>
    <s v="No"/>
    <s v="No"/>
    <s v="Si"/>
    <s v="No"/>
    <s v="Sí"/>
    <s v="No"/>
    <s v="No"/>
    <s v="No"/>
    <s v="desnutricion"/>
  </r>
  <r>
    <n v="103"/>
    <s v="Cacica Urimare"/>
    <x v="1"/>
    <x v="1"/>
    <x v="3"/>
    <s v="La Chaguaramas"/>
    <s v="Cacica"/>
    <s v="Esp. Comunit."/>
    <s v="septiembre "/>
    <d v="2020-09-30T00:00:00"/>
    <s v="Nayvic Acosta "/>
    <s v="8194_0_1"/>
    <s v="8194_0_1_0001"/>
    <s v="Ureña"/>
    <m/>
    <s v="Altagracia"/>
    <n v="81940217"/>
    <x v="0"/>
    <x v="66"/>
    <x v="1"/>
    <s v="0212-2583507"/>
    <m/>
    <s v="No"/>
    <s v="Si"/>
    <s v="No"/>
    <s v="No"/>
    <s v="No"/>
    <s v="No"/>
    <s v="No"/>
    <s v="No"/>
    <s v="Si"/>
    <s v="No"/>
    <s v="Sí"/>
    <s v="No"/>
    <s v="No"/>
    <s v="No"/>
    <s v="desnutricion"/>
  </r>
  <r>
    <n v="104"/>
    <s v="Cacica Urimare"/>
    <x v="1"/>
    <x v="1"/>
    <x v="3"/>
    <s v="La Chaguaramas"/>
    <s v="Cacica"/>
    <s v="Esp. Comunit."/>
    <s v="septiembre "/>
    <d v="2020-09-30T00:00:00"/>
    <s v="Nayvic Acosta"/>
    <s v="1078_0_1"/>
    <s v="1078_0_1_0001"/>
    <s v="Moreno"/>
    <m/>
    <s v="Reina"/>
    <n v="10789522"/>
    <x v="0"/>
    <x v="21"/>
    <x v="1"/>
    <s v="0412-7163221"/>
    <m/>
    <s v="No"/>
    <s v="Si"/>
    <s v="No"/>
    <s v="No"/>
    <s v="No"/>
    <s v="No"/>
    <s v="No"/>
    <s v="No"/>
    <s v="Si"/>
    <s v="No"/>
    <s v="Sí"/>
    <s v="No"/>
    <s v="No"/>
    <s v="No"/>
    <s v="vulnerable"/>
  </r>
  <r>
    <n v="105"/>
    <s v="Cacica Urimare"/>
    <x v="1"/>
    <x v="1"/>
    <x v="3"/>
    <s v="La Chaguaramas"/>
    <s v="Cacica"/>
    <s v="Esp. Comunit."/>
    <s v="septiembre "/>
    <d v="2020-09-30T00:00:00"/>
    <s v="Nayvic Acosta"/>
    <s v="1752_0_1"/>
    <s v="1752_0_1_0001"/>
    <s v="Alvarez"/>
    <m/>
    <s v="Norelis"/>
    <n v="17529655"/>
    <x v="0"/>
    <x v="69"/>
    <x v="0"/>
    <s v="0412-7098541"/>
    <m/>
    <s v="No"/>
    <s v="Si"/>
    <s v="No"/>
    <s v="No"/>
    <s v="No"/>
    <s v="No"/>
    <s v="Sí"/>
    <s v="No"/>
    <s v="Si"/>
    <s v="No"/>
    <s v="Sí"/>
    <s v="No"/>
    <s v="No"/>
    <s v="No"/>
    <s v="vulnerable"/>
  </r>
  <r>
    <n v="106"/>
    <s v="Cacica Urimare"/>
    <x v="1"/>
    <x v="1"/>
    <x v="3"/>
    <s v="La Chaguaramas"/>
    <s v="Cacica"/>
    <s v="Esp. Comunit."/>
    <s v="septiembre "/>
    <d v="2020-09-30T00:00:00"/>
    <s v="Nayvic Acosta"/>
    <s v="3151_0_1"/>
    <s v="3151_0_1_0001"/>
    <s v="Zapata"/>
    <m/>
    <s v="Margarita"/>
    <n v="3151128"/>
    <x v="0"/>
    <x v="9"/>
    <x v="1"/>
    <s v="0426-2212066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107"/>
    <s v="Cacica Urimare"/>
    <x v="1"/>
    <x v="1"/>
    <x v="3"/>
    <s v="La Chaguaramas"/>
    <s v="Cacica"/>
    <s v="Esp. Comunit."/>
    <s v="septiembre "/>
    <d v="2020-09-30T00:00:00"/>
    <s v="Nayvic Acosta"/>
    <s v="2002_0_1"/>
    <s v="2002_0_1_0001"/>
    <s v="Gonzalez"/>
    <m/>
    <s v="Daniela"/>
    <n v="20026636"/>
    <x v="0"/>
    <x v="17"/>
    <x v="0"/>
    <s v="0414-3053710"/>
    <m/>
    <s v="No"/>
    <s v="Si"/>
    <s v="No"/>
    <s v="No"/>
    <s v="No"/>
    <s v="No"/>
    <s v="Sí"/>
    <s v="No"/>
    <s v="Si"/>
    <s v="No"/>
    <s v="Sí"/>
    <s v="No"/>
    <s v="No"/>
    <s v="No"/>
    <s v="salud"/>
  </r>
  <r>
    <n v="108"/>
    <s v="Cacica Urimare"/>
    <x v="1"/>
    <x v="1"/>
    <x v="3"/>
    <s v="La Chaguaramas"/>
    <s v="Cacica"/>
    <s v="Esp. Comunit."/>
    <s v="septiembre "/>
    <d v="2020-09-30T00:00:00"/>
    <s v="Nayvic Acosta"/>
    <s v="6352_0_1"/>
    <s v="6352_0_1_0001"/>
    <s v="Flores "/>
    <m/>
    <s v="Carmen"/>
    <n v="6352989"/>
    <x v="0"/>
    <x v="73"/>
    <x v="1"/>
    <s v="0416-6706406"/>
    <m/>
    <s v="No"/>
    <s v="Si"/>
    <s v="No"/>
    <s v="No"/>
    <s v="No"/>
    <s v="No"/>
    <s v="No"/>
    <s v="No"/>
    <s v="Si"/>
    <s v="No"/>
    <s v="Sí"/>
    <s v="No"/>
    <s v="No"/>
    <s v="No"/>
    <s v="salud"/>
  </r>
  <r>
    <n v="109"/>
    <s v="Cacica Urimare"/>
    <x v="1"/>
    <x v="1"/>
    <x v="3"/>
    <s v="La Chaguaramas"/>
    <s v="Cacica"/>
    <s v="Esp. Comunit."/>
    <s v="septiembre "/>
    <d v="2020-09-30T00:00:00"/>
    <s v="Nayvic Acosta"/>
    <s v="6125_0_1"/>
    <s v="6125_0_1_0001"/>
    <s v="Biernis"/>
    <m/>
    <s v="Dilcia"/>
    <n v="6125594"/>
    <x v="0"/>
    <x v="66"/>
    <x v="1"/>
    <s v="0416-9150804"/>
    <m/>
    <s v="No"/>
    <s v="Si"/>
    <s v="No"/>
    <s v="No"/>
    <s v="No"/>
    <s v="No"/>
    <s v="No"/>
    <s v="No"/>
    <s v="Si"/>
    <s v="No"/>
    <s v="Sí"/>
    <s v="No"/>
    <s v="No"/>
    <s v="Si"/>
    <s v="salud"/>
  </r>
  <r>
    <n v="110"/>
    <s v="Cacica Urimare"/>
    <x v="1"/>
    <x v="1"/>
    <x v="3"/>
    <s v="La Chaguaramas"/>
    <s v="Cacica"/>
    <s v="Esp. Comunit."/>
    <s v="septiembre "/>
    <d v="2020-09-30T00:00:00"/>
    <s v="Nayvic Acosta"/>
    <s v="6125_0_2"/>
    <s v="6125_0_2_0001"/>
    <s v="Rodriguez "/>
    <m/>
    <s v="Rosa"/>
    <n v="6125594"/>
    <x v="0"/>
    <x v="34"/>
    <x v="1"/>
    <s v="0212-2568987"/>
    <m/>
    <s v="No"/>
    <s v="Si"/>
    <s v="No"/>
    <s v="No"/>
    <s v="No"/>
    <s v="No"/>
    <s v="No"/>
    <s v="No"/>
    <s v="Si"/>
    <s v="No"/>
    <s v="Sí"/>
    <s v="No"/>
    <s v="No"/>
    <s v="No"/>
    <s v="salud"/>
  </r>
  <r>
    <n v="111"/>
    <s v="Cacica Urimare"/>
    <x v="1"/>
    <x v="1"/>
    <x v="3"/>
    <s v="La Chaguaramas"/>
    <s v="Cacica"/>
    <s v="Esp. Comunit."/>
    <s v="septiembre "/>
    <d v="2020-09-30T00:00:00"/>
    <s v="Nayvic Acosta"/>
    <s v="2521_0_1"/>
    <s v="2521_0_1_0001"/>
    <s v="Sosa"/>
    <m/>
    <s v="Deidelin"/>
    <n v="25218061"/>
    <x v="0"/>
    <x v="44"/>
    <x v="0"/>
    <s v="0412-9846661"/>
    <m/>
    <s v="No"/>
    <s v="Si"/>
    <s v="No"/>
    <s v="No"/>
    <s v="No"/>
    <s v="No"/>
    <s v="No"/>
    <s v="No"/>
    <s v="Si"/>
    <s v="No"/>
    <s v="Sí"/>
    <s v="No"/>
    <s v="No"/>
    <s v="No"/>
    <s v="salud"/>
  </r>
  <r>
    <n v="112"/>
    <s v="Cacica Urimare"/>
    <x v="1"/>
    <x v="1"/>
    <x v="3"/>
    <s v="La Chaguaramas"/>
    <s v="Cacica"/>
    <s v="Esp. Comunit."/>
    <s v="septiembre "/>
    <d v="2020-09-30T00:00:00"/>
    <s v="Nayvic Acosta"/>
    <s v="2814_0_1"/>
    <s v="2814_0_1_0001"/>
    <s v="Gonzalez"/>
    <m/>
    <s v="Yuleidirlys"/>
    <n v="28149890"/>
    <x v="0"/>
    <x v="45"/>
    <x v="0"/>
    <s v="0416-2140028"/>
    <m/>
    <s v="No"/>
    <s v="Si"/>
    <s v="No"/>
    <s v="No"/>
    <s v="No"/>
    <s v="No"/>
    <s v="No"/>
    <s v="No"/>
    <s v="Si"/>
    <s v="No"/>
    <s v="Sí"/>
    <s v="No"/>
    <s v="No"/>
    <s v="No"/>
    <s v="salud"/>
  </r>
  <r>
    <n v="113"/>
    <s v="Cacica Urimare"/>
    <x v="1"/>
    <x v="1"/>
    <x v="3"/>
    <s v="La Chaguaramas"/>
    <s v="Cacica"/>
    <s v="Esp. Comunit."/>
    <s v="septiembre "/>
    <d v="2020-09-30T00:00:00"/>
    <s v="Nayvic Acosta"/>
    <s v="2445_0_1"/>
    <s v="2445_0_1_0001"/>
    <s v="Moralez"/>
    <m/>
    <s v="Carolina"/>
    <n v="24459832"/>
    <x v="0"/>
    <x v="15"/>
    <x v="0"/>
    <s v="0414-1299679"/>
    <m/>
    <s v="No"/>
    <s v="Si"/>
    <s v="No"/>
    <s v="No"/>
    <s v="No"/>
    <s v="No"/>
    <s v="No"/>
    <s v="No"/>
    <s v="Si"/>
    <s v="No"/>
    <s v="Sí"/>
    <s v="No"/>
    <s v="No"/>
    <s v="No"/>
    <s v="salud"/>
  </r>
  <r>
    <n v="114"/>
    <s v="Cacica Urimare"/>
    <x v="1"/>
    <x v="1"/>
    <x v="3"/>
    <s v="La Chaguaramas"/>
    <s v="Cacica"/>
    <s v="Esp. Comunit."/>
    <s v="septiembre "/>
    <d v="2020-09-30T00:00:00"/>
    <s v="Nayvic Acosta"/>
    <s v="2316_0_1"/>
    <s v="2316_0_1_0001"/>
    <s v="Ballesteros "/>
    <m/>
    <s v="Yaneri"/>
    <n v="23160815"/>
    <x v="0"/>
    <x v="74"/>
    <x v="1"/>
    <s v="0412-7098541"/>
    <m/>
    <s v="No"/>
    <s v="Si"/>
    <s v="No"/>
    <s v="No"/>
    <s v="Sí"/>
    <s v="No"/>
    <s v="No"/>
    <s v="No"/>
    <s v="Si"/>
    <s v="No"/>
    <s v="Sí"/>
    <s v="No"/>
    <s v="No"/>
    <s v="No"/>
    <s v="Embarazada"/>
  </r>
  <r>
    <n v="115"/>
    <s v="Cacica Urimare"/>
    <x v="1"/>
    <x v="1"/>
    <x v="3"/>
    <s v="La Chaguaramas"/>
    <s v="Cacica"/>
    <s v="Esp. Comunit."/>
    <s v="septiembre "/>
    <d v="2020-09-30T00:00:00"/>
    <s v="Nayvic Acosta"/>
    <s v="1371_0_1"/>
    <s v="1371_0_1_0002"/>
    <s v="Martinez"/>
    <m/>
    <s v="Rosa"/>
    <n v="13712120"/>
    <x v="0"/>
    <x v="55"/>
    <x v="0"/>
    <s v="0424-2243247"/>
    <m/>
    <s v="No"/>
    <s v="Si"/>
    <s v="No"/>
    <s v="No"/>
    <s v="No"/>
    <s v="Sí"/>
    <s v="No"/>
    <s v="No"/>
    <s v="Si"/>
    <s v="No"/>
    <s v="Sí"/>
    <s v="No"/>
    <s v="No"/>
    <s v="No"/>
    <s v="Lactante"/>
  </r>
  <r>
    <n v="116"/>
    <s v="Cacica Urimare"/>
    <x v="1"/>
    <x v="1"/>
    <x v="4"/>
    <s v="Vista al Avila 2"/>
    <s v="Cacica"/>
    <s v="Esp. Comunit."/>
    <s v="septiembre "/>
    <d v="2020-09-30T00:00:00"/>
    <s v="Nayvic Acosta"/>
    <s v="1710_0_1"/>
    <s v="1710_0_1_0001"/>
    <s v="Leon"/>
    <m/>
    <s v="Odry"/>
    <n v="17100067"/>
    <x v="0"/>
    <x v="27"/>
    <x v="0"/>
    <s v="0412-3285550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17"/>
    <s v="Cacica Urimare"/>
    <x v="1"/>
    <x v="1"/>
    <x v="4"/>
    <s v="Negro Primero"/>
    <s v="Cacica"/>
    <s v="Esp. Comunit."/>
    <s v="septiembre "/>
    <d v="2020-09-30T00:00:00"/>
    <s v="Nayvic Acosta"/>
    <s v="6810_0_1"/>
    <s v="6810_0_1_0001"/>
    <s v="Martinez"/>
    <m/>
    <s v="Ana"/>
    <n v="6810933"/>
    <x v="0"/>
    <x v="25"/>
    <x v="1"/>
    <s v="0412-5614073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18"/>
    <s v="Cacica Urimare"/>
    <x v="1"/>
    <x v="1"/>
    <x v="4"/>
    <s v="Los Bloques"/>
    <s v="Cacica"/>
    <s v="Esp. Comunit."/>
    <s v="septiembre "/>
    <d v="2020-09-30T00:00:00"/>
    <s v="Nayvic Acosta"/>
    <s v="2648_0_1"/>
    <s v="2648_0_1_0001"/>
    <s v="Solorzano"/>
    <m/>
    <s v="Eucari"/>
    <n v="26489906"/>
    <x v="0"/>
    <x v="13"/>
    <x v="0"/>
    <s v="0412-5536467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19"/>
    <s v="Cacica Urimare"/>
    <x v="1"/>
    <x v="1"/>
    <x v="4"/>
    <s v="El Carmen"/>
    <s v="Cacica"/>
    <s v="Esp. Comunit."/>
    <s v="septiembre "/>
    <d v="2020-09-30T00:00:00"/>
    <s v="Nayvic Acosta"/>
    <s v="2049_0_1"/>
    <s v="2049_0_1_0001"/>
    <s v="Escalona"/>
    <s v="Rodriguez"/>
    <s v="Marcela"/>
    <n v="20490859"/>
    <x v="0"/>
    <x v="30"/>
    <x v="0"/>
    <s v="0412-9965562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0"/>
    <s v="Cacica Urimare"/>
    <x v="1"/>
    <x v="1"/>
    <x v="4"/>
    <s v="El Carmen"/>
    <s v="Cacica"/>
    <s v="Esp. Comunit."/>
    <s v="septiembre "/>
    <d v="2020-09-30T00:00:00"/>
    <s v="Nayvic Acosta"/>
    <s v="1637_0_1"/>
    <s v="1637_0_1_0001"/>
    <s v="Rodriguez"/>
    <m/>
    <s v="Maria"/>
    <n v="16379272"/>
    <x v="0"/>
    <x v="64"/>
    <x v="0"/>
    <s v="0412-2096625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1"/>
    <s v="Cacica Urimare"/>
    <x v="1"/>
    <x v="1"/>
    <x v="4"/>
    <s v="Las Casitas A"/>
    <s v="Cacica"/>
    <s v="Esp. Comunit."/>
    <s v="septiembre "/>
    <d v="2020-09-30T00:00:00"/>
    <s v="Nayvic Acosta"/>
    <s v="2113_0_1"/>
    <s v="2113_0_1_0001"/>
    <s v="Piña"/>
    <m/>
    <s v="Damary"/>
    <n v="21133099"/>
    <x v="0"/>
    <x v="1"/>
    <x v="0"/>
    <s v="0426-4142872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2"/>
    <s v="Cacica Urimare"/>
    <x v="1"/>
    <x v="1"/>
    <x v="4"/>
    <s v="Vista al Avila 1"/>
    <s v="Cacica"/>
    <s v="Esp. Comunit."/>
    <s v="septiembre "/>
    <d v="2020-09-30T00:00:00"/>
    <s v="Nayvic Acosta"/>
    <s v="2610_0_1"/>
    <s v="2610_0_1_0001"/>
    <s v="Peñaloza"/>
    <m/>
    <s v="Gliceydi"/>
    <n v="26104444"/>
    <x v="0"/>
    <x v="54"/>
    <x v="0"/>
    <s v="0414-2813328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3"/>
    <s v="Cacica Urimare"/>
    <x v="1"/>
    <x v="1"/>
    <x v="4"/>
    <s v="Los Bloques"/>
    <s v="Cacica"/>
    <s v="Esp. Comunit."/>
    <s v="septiembre "/>
    <d v="2020-09-30T00:00:00"/>
    <s v="Nayvic Acosta"/>
    <s v="2648_0_2"/>
    <s v="2648_0_2_0001"/>
    <s v="Solorzano"/>
    <m/>
    <s v="Eucaris"/>
    <n v="26489906"/>
    <x v="0"/>
    <x v="13"/>
    <x v="0"/>
    <s v="0412-5536467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4"/>
    <s v="Cacica Urimare"/>
    <x v="1"/>
    <x v="1"/>
    <x v="4"/>
    <s v="Los Bloques"/>
    <s v="Cacica"/>
    <s v="Esp. Comunit."/>
    <s v="septiembre "/>
    <d v="2020-09-30T00:00:00"/>
    <s v="Nayvic Acosta"/>
    <s v="1416_0_1"/>
    <s v="1416_0_1_0001"/>
    <s v="Chacón"/>
    <m/>
    <s v="Yenny"/>
    <n v="14165167"/>
    <x v="0"/>
    <x v="15"/>
    <x v="0"/>
    <s v="0412-5087265"/>
    <m/>
    <s v="Si"/>
    <s v="Si"/>
    <s v="No"/>
    <s v="No"/>
    <s v="No"/>
    <s v="No"/>
    <s v="No"/>
    <s v="No"/>
    <s v="Si"/>
    <s v="No"/>
    <s v="Si"/>
    <s v="No"/>
    <s v="No"/>
    <s v="No"/>
    <s v="salud"/>
  </r>
  <r>
    <n v="125"/>
    <s v="Cacica Urimare"/>
    <x v="1"/>
    <x v="1"/>
    <x v="4"/>
    <s v="Los Bloques"/>
    <s v="Cacica"/>
    <s v="Esp. Comunit."/>
    <s v="septiembre "/>
    <d v="2020-09-30T00:00:00"/>
    <s v="Nayvic Acosta"/>
    <s v="2775_0_1"/>
    <s v="2775_0_1_0001"/>
    <s v="Pereira"/>
    <m/>
    <s v="Bárbara"/>
    <n v="27755986"/>
    <x v="0"/>
    <x v="2"/>
    <x v="0"/>
    <s v="n/a"/>
    <m/>
    <s v="No"/>
    <s v="Si"/>
    <s v="No"/>
    <s v="No"/>
    <s v="No"/>
    <s v="No"/>
    <s v="No"/>
    <s v="No"/>
    <s v="Si"/>
    <s v="No"/>
    <s v="Si"/>
    <s v="No"/>
    <s v="No"/>
    <s v="No"/>
    <s v="salud"/>
  </r>
  <r>
    <n v="126"/>
    <s v="Cacica Urimare"/>
    <x v="1"/>
    <x v="1"/>
    <x v="3"/>
    <s v="Los Bloques"/>
    <s v="Cacica"/>
    <s v="Esp. Comunit."/>
    <s v="septiembre "/>
    <d v="2020-09-30T00:00:00"/>
    <s v="Nayvic Acosta"/>
    <s v="1937_0_1"/>
    <s v="1937_0_1_0001"/>
    <s v="Quijada"/>
    <m/>
    <s v="Geraldine"/>
    <n v="19379839"/>
    <x v="0"/>
    <x v="49"/>
    <x v="2"/>
    <s v="0424-2439652"/>
    <m/>
    <s v="No"/>
    <s v="Si"/>
    <s v="No"/>
    <s v="No"/>
    <s v="No"/>
    <s v="No"/>
    <s v="No"/>
    <s v="No"/>
    <s v="Si"/>
    <s v="No"/>
    <s v="Si"/>
    <s v="No"/>
    <s v="No"/>
    <s v="No"/>
    <s v="salud"/>
  </r>
  <r>
    <n v="127"/>
    <s v="Cacica Urimare"/>
    <x v="1"/>
    <x v="1"/>
    <x v="3"/>
    <s v="La Suiza"/>
    <s v="Cacica"/>
    <s v="Esp. Comunit."/>
    <s v="septiembre "/>
    <d v="2020-09-30T00:00:00"/>
    <s v="Nayvic Acosta"/>
    <s v="2141_0_1"/>
    <s v="2141_0_1_0001"/>
    <s v="Cardona"/>
    <m/>
    <s v="Rosangélica"/>
    <n v="21414049"/>
    <x v="0"/>
    <x v="49"/>
    <x v="2"/>
    <s v="0424-2164295"/>
    <m/>
    <s v="No"/>
    <s v="Si"/>
    <s v="No"/>
    <s v="No"/>
    <s v="No"/>
    <s v="No"/>
    <s v="No"/>
    <s v="No"/>
    <s v="Si"/>
    <s v="No"/>
    <s v="Si"/>
    <s v="No"/>
    <s v="No"/>
    <s v="No"/>
    <s v="salud"/>
  </r>
  <r>
    <n v="128"/>
    <s v="Cacica Urimare"/>
    <x v="1"/>
    <x v="1"/>
    <x v="3"/>
    <s v="La Suiza"/>
    <s v="Cacica"/>
    <s v="Esp. Comunit."/>
    <s v="septiembre "/>
    <d v="2020-09-30T00:00:00"/>
    <s v="Nayvic Acosta"/>
    <s v="1964_0_1"/>
    <s v="1964_0_1_0001"/>
    <s v="Sánchez"/>
    <m/>
    <s v="Karen"/>
    <n v="19649152"/>
    <x v="0"/>
    <x v="49"/>
    <x v="2"/>
    <s v="0416-7066335"/>
    <m/>
    <s v="No"/>
    <s v="Si"/>
    <s v="No"/>
    <s v="No"/>
    <s v="No"/>
    <s v="No"/>
    <s v="No"/>
    <s v="No"/>
    <s v="Si"/>
    <s v="No"/>
    <s v="Si"/>
    <s v="No"/>
    <s v="No"/>
    <s v="No"/>
    <s v="salud"/>
  </r>
  <r>
    <n v="129"/>
    <s v="Cacica Urimare"/>
    <x v="1"/>
    <x v="1"/>
    <x v="3"/>
    <s v="Urbanismo El Morro"/>
    <s v="Cacica"/>
    <s v="Esp. Comunit."/>
    <s v="septiembre "/>
    <d v="2020-09-30T00:00:00"/>
    <s v="Jorge Vilalta "/>
    <s v="2767_0_1"/>
    <s v="2767_0_1_0001"/>
    <s v="Bravo"/>
    <s v="Bautista"/>
    <s v="Katiuska"/>
    <n v="27671963"/>
    <x v="0"/>
    <x v="2"/>
    <x v="0"/>
    <s v="0426-8108037"/>
    <m/>
    <s v="Si"/>
    <s v="Si"/>
    <s v="Si"/>
    <s v="Si"/>
    <s v="Si"/>
    <s v="Si"/>
    <s v="No"/>
    <s v="No"/>
    <s v="Si"/>
    <s v="No"/>
    <s v="Si"/>
    <s v="No"/>
    <s v="No"/>
    <s v="No"/>
    <s v="37 semanas de embarazo de su primera hija. Suegra con hernia en la cervical"/>
  </r>
  <r>
    <n v="130"/>
    <s v="Cacica Urimare"/>
    <x v="1"/>
    <x v="1"/>
    <x v="3"/>
    <s v="Urbanismo El Morro"/>
    <s v="Cacica"/>
    <s v="Esp. Comunit."/>
    <s v="septiembre "/>
    <d v="2020-09-30T00:00:00"/>
    <s v="Jorge Vilalta "/>
    <s v="2201_0_1"/>
    <s v="2201_0_1_0001"/>
    <s v="Hidalgo"/>
    <s v="Blanco"/>
    <s v="Yusleny"/>
    <n v="22018897"/>
    <x v="0"/>
    <x v="27"/>
    <x v="0"/>
    <s v="0412-9723987 (tía)"/>
    <m/>
    <s v="Si"/>
    <s v="Si"/>
    <s v="Si"/>
    <s v="Si"/>
    <s v="No"/>
    <s v="No"/>
    <s v="No"/>
    <s v="Si"/>
    <s v="Si"/>
    <s v="No"/>
    <s v="Si"/>
    <s v="No"/>
    <s v="No"/>
    <s v="No"/>
    <s v="Madre soltera de 5 hijxs, un bebé de un año que no está lactando y no tiene leche"/>
  </r>
  <r>
    <n v="131"/>
    <s v="Cacica Urimare"/>
    <x v="1"/>
    <x v="1"/>
    <x v="3"/>
    <s v="Urbanismo El Morro"/>
    <s v="Cacica"/>
    <s v="Esp. Comunit."/>
    <s v="septiembre "/>
    <d v="2020-09-30T00:00:00"/>
    <s v="Jorge Vilalta "/>
    <s v="2022_0_1"/>
    <s v="2022_0_1_0001"/>
    <s v="Méndez"/>
    <s v="Terán"/>
    <s v="Yeseli"/>
    <n v="20220161"/>
    <x v="0"/>
    <x v="30"/>
    <x v="0"/>
    <s v="0414-3025590 (mamá)"/>
    <m/>
    <s v="Si"/>
    <s v="Si"/>
    <s v="Si"/>
    <s v="Si"/>
    <s v="No"/>
    <s v="Si"/>
    <s v="No"/>
    <s v="Si"/>
    <s v="Si"/>
    <s v="No"/>
    <s v="Si"/>
    <s v="No"/>
    <s v="No"/>
    <s v="No"/>
    <s v="Madre soltera de 6 hijxs, 2 con desnutrición"/>
  </r>
  <r>
    <n v="132"/>
    <s v="Cacica Urimare"/>
    <x v="1"/>
    <x v="1"/>
    <x v="3"/>
    <s v="Urbanismo El Morro"/>
    <s v="Cacica"/>
    <s v="Esp. Comunit."/>
    <s v="septiembre "/>
    <d v="2020-09-30T00:00:00"/>
    <s v="Jorge Vilalta "/>
    <s v="1894_0_1"/>
    <s v="1894_0_1_0001"/>
    <s v="Rodríguez"/>
    <s v="León"/>
    <s v="Thaís"/>
    <n v="18941162"/>
    <x v="0"/>
    <x v="33"/>
    <x v="0"/>
    <s v="0424-2508873"/>
    <m/>
    <s v="Si"/>
    <s v="Si"/>
    <s v="Si"/>
    <s v="Si"/>
    <s v="No"/>
    <s v="No"/>
    <s v="No"/>
    <s v="Si"/>
    <s v="Si"/>
    <s v="No"/>
    <s v="Si"/>
    <s v="No"/>
    <s v="No"/>
    <s v="No"/>
    <s v="Madre de 4 hijxs y sostén económico"/>
  </r>
  <r>
    <n v="133"/>
    <s v="Cacica Urimare"/>
    <x v="1"/>
    <x v="1"/>
    <x v="3"/>
    <s v="Urbanismo El Morro"/>
    <s v="Cacica"/>
    <s v="Esp. Comunit."/>
    <s v="septiembre "/>
    <d v="2020-09-30T00:00:00"/>
    <s v="Jorge Vilalta "/>
    <s v="1102_0_1"/>
    <s v="1102_0_1_0001"/>
    <s v="Terán"/>
    <m/>
    <s v="Elsy"/>
    <n v="11028127"/>
    <x v="0"/>
    <x v="11"/>
    <x v="1"/>
    <s v="0414-3025590"/>
    <m/>
    <s v="Si"/>
    <s v="Si"/>
    <s v="Si"/>
    <s v="Si"/>
    <s v="No"/>
    <s v="No"/>
    <s v="Si"/>
    <s v="Si"/>
    <s v="Si"/>
    <s v="No"/>
    <s v="Si"/>
    <s v="No"/>
    <s v="No"/>
    <s v="No"/>
    <s v="Viuda desempleada. Con hipertensión."/>
  </r>
  <r>
    <n v="134"/>
    <s v="Cacica Urimare"/>
    <x v="1"/>
    <x v="1"/>
    <x v="3"/>
    <s v="Urbanismo El Morro"/>
    <s v="Cacica"/>
    <s v="Esp. Comunit."/>
    <s v="septiembre "/>
    <d v="2020-09-30T00:00:00"/>
    <s v="Jorge Vilalta "/>
    <s v="2780_0_1"/>
    <s v="2780_0_1_0001"/>
    <s v="Ojeda"/>
    <s v="Farías"/>
    <s v="Yubianny"/>
    <n v="27807233"/>
    <x v="0"/>
    <x v="56"/>
    <x v="0"/>
    <s v="0424-2878015"/>
    <m/>
    <s v="Si"/>
    <s v="Si"/>
    <s v="Si"/>
    <s v="Si"/>
    <s v="No"/>
    <s v="Si"/>
    <s v="No"/>
    <s v="Si"/>
    <s v="Si"/>
    <s v="No"/>
    <s v="Si"/>
    <s v="No"/>
    <s v="No"/>
    <s v="No"/>
    <s v="Madre de un bebé de 18 meses"/>
  </r>
  <r>
    <n v="135"/>
    <s v="Cacica Urimare"/>
    <x v="1"/>
    <x v="1"/>
    <x v="3"/>
    <s v="Urbanismo El Morro"/>
    <s v="Cacica"/>
    <s v="Esp. Comunit."/>
    <s v="septiembre "/>
    <d v="2020-09-30T00:00:00"/>
    <s v="Jorge Vilalta "/>
    <s v="2490_0_1"/>
    <s v="2490_0_1_0001"/>
    <s v="Reales"/>
    <s v="de Martínez"/>
    <s v="Luisa"/>
    <n v="24906521"/>
    <x v="0"/>
    <x v="72"/>
    <x v="1"/>
    <s v="0412-0302211"/>
    <m/>
    <s v="Si"/>
    <s v="Si"/>
    <s v="Si"/>
    <s v="Si"/>
    <s v="No"/>
    <s v="No"/>
    <s v="Si"/>
    <s v="Si"/>
    <s v="Si"/>
    <s v="No"/>
    <s v="Si"/>
    <s v="Si"/>
    <s v="No"/>
    <s v="Si"/>
    <s v="Adulta mayor con discapacidad motora parcial en piernas y una mano. Vive sola, sus hijxs en el exterior."/>
  </r>
  <r>
    <n v="136"/>
    <s v="Cacica Urimare"/>
    <x v="1"/>
    <x v="1"/>
    <x v="3"/>
    <s v="Urbanismo El Morro"/>
    <s v="Cacica"/>
    <s v="Esp. Comunit."/>
    <s v="septiembre "/>
    <d v="2020-09-30T00:00:00"/>
    <s v="Jorge Vilalta "/>
    <s v="2528_0_1"/>
    <s v="2528_0_1_0001"/>
    <s v="Barroso"/>
    <s v="Jelvez"/>
    <s v="María Angélica"/>
    <n v="25280499"/>
    <x v="0"/>
    <x v="12"/>
    <x v="0"/>
    <s v="0414-9102127"/>
    <m/>
    <s v="Si"/>
    <s v="Si"/>
    <s v="Si"/>
    <s v="Si"/>
    <s v="No"/>
    <s v="No"/>
    <s v="Si"/>
    <s v="Si"/>
    <s v="Si"/>
    <s v="No"/>
    <s v="Si"/>
    <s v="No"/>
    <s v="No"/>
    <s v="No"/>
    <s v="Madre soltera de 3 hijxs con discapacidad visual"/>
  </r>
  <r>
    <n v="137"/>
    <s v="Cacica Urimare"/>
    <x v="1"/>
    <x v="1"/>
    <x v="3"/>
    <s v="Urbanismo El Morro"/>
    <s v="Cacica"/>
    <s v="Esp. Comunit."/>
    <s v="septiembre "/>
    <d v="2020-09-30T00:00:00"/>
    <s v="Jorge Vilalta "/>
    <s v="2625_0_1"/>
    <s v="2625_0_1_0001"/>
    <s v="García"/>
    <m/>
    <s v="Oriana"/>
    <n v="26254997"/>
    <x v="0"/>
    <x v="13"/>
    <x v="0"/>
    <s v="0414-1201467"/>
    <m/>
    <s v="Si"/>
    <s v="Si"/>
    <s v="Si"/>
    <s v="Si"/>
    <s v="No"/>
    <s v="No"/>
    <s v="Si"/>
    <s v="Si"/>
    <s v="Si"/>
    <s v="No"/>
    <s v="Si"/>
    <s v="No"/>
    <s v="No"/>
    <s v="No"/>
    <s v="Madre soltera de 2 hijas. Mamá con desviación en la cervical."/>
  </r>
  <r>
    <n v="138"/>
    <s v="Cacica Urimare"/>
    <x v="1"/>
    <x v="1"/>
    <x v="3"/>
    <s v="Urbanismo El Morro"/>
    <s v="Cacica"/>
    <s v="Esp. Comunit."/>
    <s v="septiembre "/>
    <d v="2020-09-30T00:00:00"/>
    <s v="Jorge Vilalta "/>
    <s v="3171_0_1"/>
    <s v="3171_0_1_0001"/>
    <s v="Guevara"/>
    <s v="Pardo"/>
    <s v="Karolay"/>
    <n v="31715706"/>
    <x v="0"/>
    <x v="2"/>
    <x v="0"/>
    <s v="0424-2861957 (suegra)"/>
    <m/>
    <s v="Si"/>
    <s v="Si"/>
    <s v="Si"/>
    <s v="Si"/>
    <s v="No"/>
    <s v="Si"/>
    <s v="No"/>
    <s v="Si"/>
    <s v="Si"/>
    <s v="No"/>
    <s v="Si"/>
    <s v="No"/>
    <s v="No"/>
    <s v="No"/>
    <s v="Madre soltera con bajo peso lactando a su bebé de un año"/>
  </r>
  <r>
    <n v="139"/>
    <s v="Cacica Urimare"/>
    <x v="1"/>
    <x v="1"/>
    <x v="3"/>
    <s v="Urbanismo El Morro"/>
    <s v="Cacica"/>
    <s v="Esp. Comunit."/>
    <s v="septiembre "/>
    <d v="2020-09-30T00:00:00"/>
    <s v="Jorge Vilalta "/>
    <s v="2306_0_1"/>
    <s v="2306_0_1_0001"/>
    <s v="Tisoy"/>
    <s v="de Quinchoa"/>
    <s v="Margarita"/>
    <n v="23067029"/>
    <x v="0"/>
    <x v="23"/>
    <x v="1"/>
    <s v="0424-2861957"/>
    <m/>
    <s v="Si"/>
    <s v="Si"/>
    <s v="Si"/>
    <s v="Si"/>
    <s v="No"/>
    <s v="No"/>
    <s v="Si"/>
    <s v="Si"/>
    <s v="Si"/>
    <s v="No"/>
    <s v="Si"/>
    <s v="No"/>
    <s v="No"/>
    <s v="Si"/>
    <s v="Adulta mayor con discapacidad visual"/>
  </r>
  <r>
    <n v="140"/>
    <s v="Cacica Urimare"/>
    <x v="1"/>
    <x v="1"/>
    <x v="3"/>
    <s v="El Algarobo"/>
    <s v="Cacica"/>
    <s v="Esp. Comunit."/>
    <s v="septiembre "/>
    <d v="2020-09-30T00:00:00"/>
    <s v="Jorge Vilalta "/>
    <s v="8557_0_1"/>
    <s v="8557_0_1_0001"/>
    <s v="Salazar"/>
    <s v="De Betancourt"/>
    <s v="Maria"/>
    <n v="8557776"/>
    <x v="0"/>
    <x v="73"/>
    <x v="1"/>
    <n v="4143056818"/>
    <m/>
    <s v="No"/>
    <s v="Si"/>
    <s v="No"/>
    <s v="Si"/>
    <s v="No"/>
    <s v="No"/>
    <s v="Si"/>
    <s v="Si"/>
    <s v="Si"/>
    <s v="No"/>
    <s v="Si"/>
    <s v="Si"/>
    <s v="No"/>
    <s v="Si"/>
    <s v="Hipertensa, Condicion Renal, diabetes "/>
  </r>
  <r>
    <n v="141"/>
    <s v="Cacica Urimare"/>
    <x v="1"/>
    <x v="1"/>
    <x v="3"/>
    <s v="El Cañaote"/>
    <s v="Cacica"/>
    <s v="Esp. Comunit."/>
    <s v="septiembre "/>
    <d v="2020-09-30T00:00:00"/>
    <s v="Jorge Vilalta "/>
    <s v="1717_0_1"/>
    <s v="1717_0_1_0001"/>
    <s v="Romero"/>
    <m/>
    <s v="Ena"/>
    <n v="17178840"/>
    <x v="0"/>
    <x v="5"/>
    <x v="1"/>
    <n v="47266387869"/>
    <m/>
    <s v="No"/>
    <s v="No"/>
    <s v="Si"/>
    <s v="Si"/>
    <s v="Si"/>
    <s v="Si"/>
    <s v="Si"/>
    <s v="Si"/>
    <s v="Si"/>
    <s v="No"/>
    <s v="Si"/>
    <s v="Si"/>
    <s v="No"/>
    <s v="No"/>
    <s v="Cervical, columna, hipertension "/>
  </r>
  <r>
    <n v="142"/>
    <s v="Cacica Urimare"/>
    <x v="1"/>
    <x v="1"/>
    <x v="3"/>
    <s v="La Suiza"/>
    <s v="Cacica"/>
    <s v="Esp. Comunit."/>
    <s v="septiembre "/>
    <d v="2020-09-30T00:00:00"/>
    <s v="Jorge Vilalta "/>
    <s v="2957_0_1"/>
    <s v="2957_0_1_0001"/>
    <s v="Martinez"/>
    <m/>
    <s v="Genesis"/>
    <n v="29577220"/>
    <x v="0"/>
    <x v="56"/>
    <x v="0"/>
    <n v="4145375920"/>
    <m/>
    <s v="No"/>
    <s v="Si"/>
    <s v="Si"/>
    <s v="Si"/>
    <s v="No"/>
    <s v="No"/>
    <s v="No"/>
    <s v="No"/>
    <s v="Si"/>
    <s v="No"/>
    <s v="Si"/>
    <s v="No"/>
    <s v="Si"/>
    <s v="No"/>
    <m/>
  </r>
  <r>
    <n v="143"/>
    <s v="Cacica Urimare"/>
    <x v="1"/>
    <x v="1"/>
    <x v="3"/>
    <s v="La Suiza"/>
    <s v="Cacica"/>
    <s v="Esp. Comunit."/>
    <s v="septiembre "/>
    <d v="2020-09-30T00:00:00"/>
    <s v="Jorge Vilalta "/>
    <s v="1920_0_1"/>
    <s v="1920_0_1_0001"/>
    <s v="Martinez"/>
    <m/>
    <s v="Isa"/>
    <n v="19200929"/>
    <x v="0"/>
    <x v="33"/>
    <x v="0"/>
    <n v="4145375920"/>
    <m/>
    <s v="No"/>
    <s v="Si"/>
    <s v="Si"/>
    <s v="Si"/>
    <s v="No"/>
    <s v="Si"/>
    <s v="No"/>
    <s v="No"/>
    <s v="Si"/>
    <s v="Si"/>
    <s v="Si"/>
    <s v="No"/>
    <s v="No"/>
    <s v="No"/>
    <m/>
  </r>
  <r>
    <n v="144"/>
    <s v="Cacica Urimare"/>
    <x v="1"/>
    <x v="2"/>
    <x v="5"/>
    <s v="Ciudad Miranda"/>
    <s v="Toparca "/>
    <s v="Esp. Comunit."/>
    <s v="septiembre "/>
    <d v="2020-09-30T00:00:00"/>
    <s v="Gabriela Henriquez"/>
    <s v="1609_0_1"/>
    <s v="1609_0_1_0001"/>
    <s v="Arendaño "/>
    <m/>
    <s v="Milagros"/>
    <n v="16093202"/>
    <x v="0"/>
    <x v="49"/>
    <x v="2"/>
    <s v="0412-8051443"/>
    <m/>
    <s v="No"/>
    <s v="Si"/>
    <s v="Si"/>
    <s v="No"/>
    <s v="No"/>
    <s v="No"/>
    <s v="No"/>
    <s v="No"/>
    <s v="Si"/>
    <s v="No"/>
    <s v="Si"/>
    <s v="No"/>
    <s v="No"/>
    <s v="No"/>
    <s v="Madre soltera"/>
  </r>
  <r>
    <n v="145"/>
    <s v="Cacica Urimare"/>
    <x v="1"/>
    <x v="2"/>
    <x v="5"/>
    <s v="Ciudad Miranda"/>
    <s v="Toparca "/>
    <s v="Esp. Comunit."/>
    <s v="septiembre "/>
    <d v="2020-09-30T00:00:00"/>
    <s v="Gabriela Henriquez"/>
    <s v="2555_0_1"/>
    <s v="2555_0_1_0001"/>
    <s v="Diaz"/>
    <m/>
    <s v="Yusmarys"/>
    <n v="25555555"/>
    <x v="0"/>
    <x v="49"/>
    <x v="2"/>
    <s v="No posee"/>
    <m/>
    <s v="No"/>
    <s v="Si"/>
    <s v="Si"/>
    <s v="No"/>
    <s v="No"/>
    <s v="No"/>
    <s v="No"/>
    <s v="No"/>
    <s v="Si"/>
    <s v="No"/>
    <s v="Si"/>
    <s v="No"/>
    <s v="No"/>
    <s v="No"/>
    <s v="Salud"/>
  </r>
  <r>
    <n v="146"/>
    <s v="Cacica Urimare"/>
    <x v="1"/>
    <x v="2"/>
    <x v="5"/>
    <s v="Ciudad Miranda"/>
    <s v="Toparca "/>
    <s v="Esp. Comunit."/>
    <s v="septiembre "/>
    <d v="2020-09-30T00:00:00"/>
    <s v="Gabriela Henriquez"/>
    <s v="3061_0_1"/>
    <s v="3061_0_1_0001"/>
    <s v="Liscano"/>
    <m/>
    <s v="Raidelys"/>
    <n v="30614146"/>
    <x v="0"/>
    <x v="53"/>
    <x v="3"/>
    <s v="0426-3183334"/>
    <m/>
    <s v="No"/>
    <s v="Si"/>
    <s v="No"/>
    <s v="No"/>
    <s v="No"/>
    <s v="Si"/>
    <s v="No"/>
    <s v="No"/>
    <s v="No"/>
    <s v="No"/>
    <s v="Si"/>
    <s v="Si"/>
    <s v="Si"/>
    <s v="No"/>
    <s v="Lactante"/>
  </r>
  <r>
    <n v="147"/>
    <s v="Cacica Urimare"/>
    <x v="1"/>
    <x v="2"/>
    <x v="5"/>
    <s v="Ciudad Miranda"/>
    <s v="Toparca "/>
    <s v="Esp. Comunit."/>
    <s v="septiembre "/>
    <d v="2020-09-30T00:00:00"/>
    <s v="Gabriela Henriquez"/>
    <s v="3062_0_1"/>
    <s v="3062_0_1_0001"/>
    <s v="Torres "/>
    <m/>
    <s v="Julianny"/>
    <n v="30629783"/>
    <x v="0"/>
    <x v="53"/>
    <x v="3"/>
    <s v="0424-3418870"/>
    <m/>
    <s v="No"/>
    <s v="Si"/>
    <s v="No"/>
    <s v="No"/>
    <s v="No"/>
    <s v="Si"/>
    <s v="No"/>
    <s v="No"/>
    <s v="No"/>
    <s v="No"/>
    <s v="Si"/>
    <s v="No"/>
    <s v="Si"/>
    <s v="No"/>
    <s v="Lactante"/>
  </r>
  <r>
    <n v="148"/>
    <s v="Cacica Urimare"/>
    <x v="1"/>
    <x v="2"/>
    <x v="5"/>
    <s v="Ciudad Miranda"/>
    <s v="Toparca "/>
    <s v="Esp. Comunit."/>
    <s v="septiembre "/>
    <d v="2020-09-30T00:00:00"/>
    <s v="Gabriela Henriquez"/>
    <s v="1922_0_1"/>
    <s v="1922_0_1_0001"/>
    <s v="Vazquez"/>
    <m/>
    <s v="Yesica"/>
    <n v="19228604"/>
    <x v="0"/>
    <x v="52"/>
    <x v="0"/>
    <s v="0426-4011052"/>
    <m/>
    <s v="No"/>
    <s v="Si"/>
    <s v="Si"/>
    <s v="No"/>
    <s v="No"/>
    <s v="Si"/>
    <s v="No"/>
    <s v="No"/>
    <s v="Si"/>
    <s v="No"/>
    <s v="Si"/>
    <s v="No"/>
    <s v="No"/>
    <s v="No"/>
    <s v="Lactante"/>
  </r>
  <r>
    <n v="149"/>
    <s v="Cacica Urimare"/>
    <x v="1"/>
    <x v="2"/>
    <x v="5"/>
    <s v="Ciudad Miranda"/>
    <s v="Toparca "/>
    <s v="Esp. Comunit."/>
    <s v="septiembre "/>
    <d v="2020-09-30T00:00:00"/>
    <s v="Gabriela Henriquez"/>
    <s v="2368_0_1"/>
    <s v="2368_0_1_0001"/>
    <s v="Andara"/>
    <m/>
    <s v="Jhonnyret"/>
    <n v="23682916"/>
    <x v="0"/>
    <x v="29"/>
    <x v="0"/>
    <s v="No posee"/>
    <m/>
    <s v="No"/>
    <s v="Si"/>
    <s v="No"/>
    <s v="No"/>
    <s v="Si"/>
    <s v="No"/>
    <s v="No"/>
    <s v="No"/>
    <s v="No"/>
    <s v="No"/>
    <s v="Si"/>
    <s v="No"/>
    <s v="Si"/>
    <s v="No"/>
    <s v="Embarazada"/>
  </r>
  <r>
    <n v="150"/>
    <s v="Cacica Urimare"/>
    <x v="1"/>
    <x v="2"/>
    <x v="5"/>
    <s v="Ciudad Miranda"/>
    <s v="Toparca "/>
    <s v="Esp. Comunit."/>
    <s v="septiembre "/>
    <d v="2020-09-30T00:00:00"/>
    <s v="Gabriela Henriquez"/>
    <s v="1975_0_1"/>
    <s v="1975_0_1_0001"/>
    <s v="Gonzalez"/>
    <m/>
    <s v="Josmar"/>
    <n v="19753608"/>
    <x v="0"/>
    <x v="33"/>
    <x v="0"/>
    <s v="0426-7057228"/>
    <m/>
    <s v="No"/>
    <s v="Si"/>
    <s v="Si"/>
    <s v="No"/>
    <s v="Si"/>
    <s v="No"/>
    <s v="No"/>
    <s v="No"/>
    <s v="No"/>
    <s v="No"/>
    <s v="Si"/>
    <s v="Si"/>
    <s v="No"/>
    <s v="No"/>
    <s v="Embarazada"/>
  </r>
  <r>
    <n v="151"/>
    <s v="Cacica Urimare"/>
    <x v="1"/>
    <x v="2"/>
    <x v="5"/>
    <s v="Ciudad Miranda"/>
    <s v="Toparca "/>
    <s v="Esp. Comunit."/>
    <s v="septiembre "/>
    <d v="2020-09-30T00:00:00"/>
    <s v="Gabriela Henriquez"/>
    <s v="1858_0_1"/>
    <s v="1858_0_1_0001"/>
    <s v="Delgado"/>
    <m/>
    <s v="Glenda"/>
    <n v="18585777"/>
    <x v="0"/>
    <x v="35"/>
    <x v="0"/>
    <s v="0412-9784780"/>
    <m/>
    <s v="No"/>
    <s v="Si"/>
    <s v="Si"/>
    <s v="No"/>
    <s v="Si"/>
    <s v="No"/>
    <s v="No"/>
    <s v="No"/>
    <s v="No"/>
    <s v="No"/>
    <s v="Si"/>
    <s v="No"/>
    <s v="No"/>
    <s v="No"/>
    <s v="Embarazada"/>
  </r>
  <r>
    <n v="152"/>
    <s v="Cacica Urimare"/>
    <x v="1"/>
    <x v="2"/>
    <x v="5"/>
    <s v="Ciudad Miranda"/>
    <s v="Toparca "/>
    <s v="Esp. Comunit."/>
    <s v="septiembre "/>
    <d v="2020-09-30T00:00:00"/>
    <s v="Gabriela Henriquez"/>
    <s v="1009_0_1"/>
    <s v="1009_0_1_0001"/>
    <s v="Sanchez"/>
    <m/>
    <s v="Eliana"/>
    <n v="10098898"/>
    <x v="0"/>
    <x v="17"/>
    <x v="0"/>
    <s v="0426-1208260"/>
    <m/>
    <s v="No"/>
    <s v="Si"/>
    <s v="Si"/>
    <s v="No"/>
    <s v="No"/>
    <s v="Si"/>
    <s v="No"/>
    <s v="No"/>
    <s v="No"/>
    <s v="No"/>
    <s v="Si"/>
    <s v="Si"/>
    <s v="No"/>
    <s v="No"/>
    <s v="Lactante"/>
  </r>
  <r>
    <n v="153"/>
    <s v="Cacica Urimare"/>
    <x v="1"/>
    <x v="2"/>
    <x v="5"/>
    <s v="Ciudad Miranda"/>
    <s v="Toparca "/>
    <s v="Esp. Comunit."/>
    <s v="septiembre "/>
    <d v="2020-09-30T00:00:00"/>
    <s v="Gabriela Henriquez"/>
    <s v="3030_0_1"/>
    <s v="3030_0_1_0001"/>
    <s v="Segovia"/>
    <m/>
    <s v="Barbara"/>
    <n v="30300118"/>
    <x v="0"/>
    <x v="63"/>
    <x v="3"/>
    <s v="0239-2452256"/>
    <m/>
    <s v="No"/>
    <s v="Si"/>
    <s v="No"/>
    <s v="No"/>
    <s v="No"/>
    <s v="No"/>
    <s v="No"/>
    <s v="No"/>
    <s v="No"/>
    <s v="No"/>
    <s v="Si"/>
    <s v="No"/>
    <s v="Si"/>
    <s v="No"/>
    <s v="A.R.O"/>
  </r>
  <r>
    <n v="154"/>
    <s v="Cacica Urimare"/>
    <x v="1"/>
    <x v="2"/>
    <x v="5"/>
    <s v="Ciudad Miranda"/>
    <s v="Toparca "/>
    <s v="Esp. Comunit."/>
    <s v="septiembre "/>
    <d v="2020-09-30T00:00:00"/>
    <s v="Gabriela Henriquez"/>
    <s v="1753_0_1"/>
    <s v="1753_0_1_0001"/>
    <s v="Vera"/>
    <m/>
    <s v="Yasnely"/>
    <n v="17531090"/>
    <x v="0"/>
    <x v="35"/>
    <x v="0"/>
    <s v="0239-2452564"/>
    <m/>
    <s v="No"/>
    <s v="Si"/>
    <s v="Si"/>
    <s v="No"/>
    <s v="No"/>
    <s v="No"/>
    <s v="No"/>
    <s v="No"/>
    <s v="No"/>
    <s v="No"/>
    <s v="Si"/>
    <s v="No"/>
    <s v="No"/>
    <s v="No"/>
    <s v="salud"/>
  </r>
  <r>
    <n v="155"/>
    <s v="Cacica Urimare"/>
    <x v="1"/>
    <x v="2"/>
    <x v="5"/>
    <s v="Ciudad Miranda"/>
    <s v="Toparca "/>
    <s v="Esp. Comunit."/>
    <s v="septiembre "/>
    <d v="2020-09-30T00:00:00"/>
    <s v="Gabriela Henriquez"/>
    <s v="2990_0_1"/>
    <s v="2990_0_1_0001"/>
    <s v="Reina"/>
    <m/>
    <s v="Ruth"/>
    <n v="29905456"/>
    <x v="0"/>
    <x v="14"/>
    <x v="0"/>
    <s v="0414-2393266"/>
    <m/>
    <s v="No"/>
    <s v="Si"/>
    <s v="No"/>
    <s v="No"/>
    <s v="No"/>
    <s v="Si"/>
    <s v="No"/>
    <s v="No"/>
    <s v="No"/>
    <s v="No"/>
    <s v="Si"/>
    <s v="No"/>
    <s v="No"/>
    <s v="No"/>
    <s v="Lactante"/>
  </r>
  <r>
    <n v="156"/>
    <s v="Cacica Urimare"/>
    <x v="1"/>
    <x v="2"/>
    <x v="5"/>
    <s v="Ciudad Miranda"/>
    <s v="Toparca "/>
    <s v="Esp. Comunit."/>
    <s v="septiembre "/>
    <d v="2020-09-30T00:00:00"/>
    <s v="Gabriela Henriquez"/>
    <s v="2739_0_1"/>
    <s v="2739_0_1_0001"/>
    <s v="Morgado"/>
    <m/>
    <s v="Renzza"/>
    <n v="27392045"/>
    <x v="0"/>
    <x v="10"/>
    <x v="0"/>
    <s v="0416-9235306"/>
    <m/>
    <s v="No"/>
    <s v="Si"/>
    <s v="No"/>
    <s v="No"/>
    <s v="Si"/>
    <s v="No"/>
    <s v="No"/>
    <s v="No"/>
    <s v="No"/>
    <s v="No"/>
    <s v="Si"/>
    <s v="No"/>
    <s v="No"/>
    <s v="No"/>
    <s v="Embarazada"/>
  </r>
  <r>
    <n v="157"/>
    <s v="Cacica Urimare"/>
    <x v="1"/>
    <x v="2"/>
    <x v="5"/>
    <s v="Ciudad Miranda"/>
    <s v="Toparca "/>
    <s v="Esp. Comunit."/>
    <s v="septiembre "/>
    <d v="2020-09-30T00:00:00"/>
    <s v="Gabriela Henriquez"/>
    <s v="2490_0_1"/>
    <s v="2490_0_1_0002"/>
    <s v="Lezamar "/>
    <m/>
    <s v="Maria"/>
    <n v="24901023"/>
    <x v="0"/>
    <x v="1"/>
    <x v="0"/>
    <s v="0234-2452747"/>
    <m/>
    <s v="No"/>
    <s v="Si"/>
    <s v="No"/>
    <s v="No"/>
    <s v="No"/>
    <s v="Si"/>
    <s v="No"/>
    <s v="No"/>
    <s v="No"/>
    <s v="No"/>
    <s v="Si"/>
    <s v="Si"/>
    <s v="No"/>
    <s v="No"/>
    <s v="Lactante"/>
  </r>
  <r>
    <n v="158"/>
    <s v="Cacica Urimare"/>
    <x v="1"/>
    <x v="2"/>
    <x v="5"/>
    <s v="Ciudad Miranda"/>
    <s v="Toparca "/>
    <s v="Esp. Comunit."/>
    <s v="septiembre "/>
    <d v="2020-09-30T00:00:00"/>
    <s v="Gabriela Henriquez"/>
    <s v="2490_0_2"/>
    <s v="2490_0_2_0001"/>
    <s v="Guerra"/>
    <m/>
    <s v="Yudeily"/>
    <n v="24901023"/>
    <x v="0"/>
    <x v="53"/>
    <x v="3"/>
    <s v="0414-236157"/>
    <m/>
    <s v="No"/>
    <s v="Si"/>
    <s v="No"/>
    <s v="No"/>
    <s v="No"/>
    <s v="Si"/>
    <s v="No"/>
    <s v="No"/>
    <s v="No"/>
    <s v="No"/>
    <s v="Si"/>
    <s v="No"/>
    <s v="Si"/>
    <s v="No"/>
    <s v="Lactante"/>
  </r>
  <r>
    <n v="159"/>
    <s v="Cacica Urimare"/>
    <x v="1"/>
    <x v="2"/>
    <x v="5"/>
    <s v="Ciudad Miranda"/>
    <s v="Toparca "/>
    <s v="Esp. Comunit."/>
    <s v="septiembre "/>
    <d v="2020-09-30T00:00:00"/>
    <s v="Gabriela Henriquez"/>
    <s v="6229_0_1"/>
    <s v="6229_0_1_0001"/>
    <s v="Villamizar"/>
    <m/>
    <s v="Yolanda"/>
    <n v="6229310"/>
    <x v="0"/>
    <x v="42"/>
    <x v="1"/>
    <s v="No posee"/>
    <m/>
    <s v="No"/>
    <s v="Si"/>
    <s v="Si"/>
    <s v="No"/>
    <s v="No"/>
    <s v="No"/>
    <s v="No"/>
    <s v="No"/>
    <s v="No"/>
    <s v="No"/>
    <s v="Si"/>
    <s v="No"/>
    <s v="No"/>
    <s v="No"/>
    <s v="Salud"/>
  </r>
  <r>
    <n v="160"/>
    <s v="Cacica Urimare"/>
    <x v="1"/>
    <x v="2"/>
    <x v="5"/>
    <s v="Ciudad Miranda"/>
    <s v="Toparca "/>
    <s v="Esp. Comunit."/>
    <s v="septiembre "/>
    <d v="2020-09-30T00:00:00"/>
    <s v="Gabriela Henriquez"/>
    <s v="1116_0_1"/>
    <s v="1116_0_1_0001"/>
    <s v="Niño"/>
    <m/>
    <s v="Libia"/>
    <n v="11161661"/>
    <x v="0"/>
    <x v="66"/>
    <x v="1"/>
    <s v="No posee"/>
    <m/>
    <s v="No"/>
    <s v="Si"/>
    <s v="Si"/>
    <s v="No"/>
    <s v="No"/>
    <s v="No"/>
    <s v="No"/>
    <s v="No"/>
    <s v="No"/>
    <s v="No"/>
    <s v="Si"/>
    <s v="No"/>
    <s v="No"/>
    <s v="No"/>
    <s v="Salud"/>
  </r>
  <r>
    <n v="161"/>
    <s v="Cacica Urimare"/>
    <x v="1"/>
    <x v="2"/>
    <x v="5"/>
    <s v="Ciudad Miranda"/>
    <s v="Toparca "/>
    <s v="Esp. Comunit."/>
    <s v="septiembre "/>
    <d v="2020-09-30T00:00:00"/>
    <s v="Gabriela Henriquez"/>
    <s v="1785_0_1"/>
    <s v="1785_0_1_0001"/>
    <s v="Arellano"/>
    <m/>
    <s v="Eli"/>
    <n v="17859150"/>
    <x v="0"/>
    <x v="52"/>
    <x v="0"/>
    <s v="No posee"/>
    <m/>
    <s v="No"/>
    <s v="Si"/>
    <s v="Si"/>
    <s v="No"/>
    <s v="No"/>
    <s v="No"/>
    <s v="No"/>
    <s v="No"/>
    <s v="No"/>
    <s v="No"/>
    <s v="Si"/>
    <s v="No"/>
    <s v="No"/>
    <s v="No"/>
    <s v="salud"/>
  </r>
  <r>
    <n v="162"/>
    <s v="Cacica Urimare"/>
    <x v="1"/>
    <x v="2"/>
    <x v="5"/>
    <s v="Ciudad Miranda"/>
    <s v="Toparca "/>
    <s v="Esp. Comunit."/>
    <s v="septiembre "/>
    <d v="2020-09-30T00:00:00"/>
    <s v="Gabriela Henriquez"/>
    <s v="2164_0_1"/>
    <s v="2164_0_1_0001"/>
    <s v="Villamizar"/>
    <m/>
    <s v="Jhendra"/>
    <n v="21640715"/>
    <x v="0"/>
    <x v="54"/>
    <x v="0"/>
    <s v="No posee"/>
    <m/>
    <s v="No"/>
    <s v="Si"/>
    <s v="Si"/>
    <s v="No"/>
    <s v="No"/>
    <s v="No"/>
    <s v="No"/>
    <s v="No"/>
    <s v="No"/>
    <s v="No"/>
    <s v="Si"/>
    <s v="No"/>
    <s v="No"/>
    <s v="No"/>
    <s v="salud"/>
  </r>
  <r>
    <n v="163"/>
    <s v="Cacica Urimare"/>
    <x v="1"/>
    <x v="2"/>
    <x v="5"/>
    <s v="Terrazas de Cua"/>
    <s v="Toparca "/>
    <s v="Esp. Comunit."/>
    <s v="septiembre "/>
    <d v="2020-09-30T00:00:00"/>
    <s v="Gabriela Henriquez"/>
    <s v="2968_0_1"/>
    <s v="2968_0_1_0001"/>
    <s v="Fernandez"/>
    <s v="Estrada"/>
    <s v="Barbara Elibar"/>
    <n v="29683842"/>
    <x v="0"/>
    <x v="75"/>
    <x v="3"/>
    <n v="4145375710"/>
    <s v="barabara.fdz123@gmail.com"/>
    <s v="Si"/>
    <s v="Si"/>
    <s v="Si"/>
    <s v="No"/>
    <s v="No"/>
    <s v="Si"/>
    <s v="No"/>
    <s v="No"/>
    <s v="Si"/>
    <s v="Si"/>
    <s v="No"/>
    <s v="No"/>
    <s v="Si"/>
    <s v="No"/>
    <m/>
  </r>
  <r>
    <n v="164"/>
    <s v="Cacica Urimare"/>
    <x v="1"/>
    <x v="2"/>
    <x v="5"/>
    <s v="Terrazas de Cua"/>
    <s v="Toparca "/>
    <s v="Esp. Comunit."/>
    <s v="septiembre "/>
    <d v="2020-09-30T00:00:00"/>
    <s v="Rosa Capote"/>
    <s v="1687_0_1"/>
    <s v="1687_0_1_0001"/>
    <s v="Monagas "/>
    <s v="Chavez"/>
    <s v="Caribay Adnerys"/>
    <n v="16876309"/>
    <x v="0"/>
    <x v="35"/>
    <x v="0"/>
    <n v="4125666292"/>
    <s v="carmonagas01@gmail.com"/>
    <s v="Si"/>
    <s v="Si"/>
    <s v="Si"/>
    <s v="No"/>
    <s v="No"/>
    <s v="No"/>
    <s v="No"/>
    <s v="No"/>
    <s v="No"/>
    <s v="No"/>
    <s v="No"/>
    <s v="No"/>
    <s v="No"/>
    <s v="No"/>
    <s v="Madre soltera, desempleada por pandemia"/>
  </r>
  <r>
    <n v="165"/>
    <s v="Cacica Urimare"/>
    <x v="1"/>
    <x v="2"/>
    <x v="5"/>
    <s v="Terrazas de Cua"/>
    <s v="Toparca "/>
    <s v="Esp. Comunit."/>
    <s v="septiembre "/>
    <d v="2020-09-30T00:00:00"/>
    <s v="Rosa Capote"/>
    <s v="2586_0_1"/>
    <s v="2586_0_1_0001"/>
    <s v="Acevedo "/>
    <s v="Abreu"/>
    <s v="Meylet Noemil"/>
    <n v="25862271"/>
    <x v="0"/>
    <x v="10"/>
    <x v="0"/>
    <n v="4242581661"/>
    <m/>
    <s v="Si"/>
    <s v="Si"/>
    <s v="No"/>
    <s v="Si"/>
    <s v="No"/>
    <s v="Si"/>
    <s v="No"/>
    <s v="Si"/>
    <s v="No"/>
    <s v="No"/>
    <s v="No"/>
    <s v="No"/>
    <s v="No"/>
    <s v="No"/>
    <s v="Madre recien dada a luz, desempleada por pandemia."/>
  </r>
  <r>
    <n v="166"/>
    <s v="Cacica Urimare"/>
    <x v="1"/>
    <x v="2"/>
    <x v="5"/>
    <s v="Terrazas de Cua"/>
    <s v="Toparca "/>
    <s v="Esp. Comunit."/>
    <s v="septiembre "/>
    <d v="2020-09-30T00:00:00"/>
    <s v="Rosa Capote"/>
    <s v="1050_0_1"/>
    <s v="1050_0_1_0001"/>
    <s v="Lorca"/>
    <m/>
    <s v="Yenni Coromoto"/>
    <n v="10502845"/>
    <x v="0"/>
    <x v="24"/>
    <x v="1"/>
    <n v="4242495422"/>
    <m/>
    <s v="Si"/>
    <s v="Si"/>
    <s v="Si"/>
    <s v="No"/>
    <s v="No"/>
    <s v="No"/>
    <s v="Si"/>
    <s v="Si"/>
    <s v="No"/>
    <s v="No"/>
    <s v="No"/>
    <s v="Si"/>
    <s v="No"/>
    <s v="No"/>
    <m/>
  </r>
  <r>
    <n v="167"/>
    <s v="Cacica Urimare"/>
    <x v="1"/>
    <x v="2"/>
    <x v="5"/>
    <s v="Terrazas de Cua"/>
    <s v="Toparca "/>
    <s v="Esp. Comunit."/>
    <s v="septiembre "/>
    <d v="2020-09-30T00:00:00"/>
    <s v="Rosa Capote"/>
    <s v="3030_0_1"/>
    <s v="3030_0_1_0002"/>
    <s v="Capote"/>
    <s v="Vibas"/>
    <s v="Legna Alejandra Luna Mya"/>
    <n v="30300852"/>
    <x v="0"/>
    <x v="75"/>
    <x v="3"/>
    <n v="4269100245"/>
    <s v="legnacapote@gmail.com"/>
    <s v="Si"/>
    <s v="Si"/>
    <s v="Si"/>
    <s v="No"/>
    <s v="No"/>
    <s v="No"/>
    <s v="No"/>
    <s v="No"/>
    <s v="Si"/>
    <s v="Si"/>
    <s v="No"/>
    <s v="Si"/>
    <s v="No"/>
    <s v="No"/>
    <s v="Joven estudiante."/>
  </r>
  <r>
    <n v="168"/>
    <s v="Cacica Urimare"/>
    <x v="1"/>
    <x v="2"/>
    <x v="5"/>
    <s v="El Conde"/>
    <s v="Toparca "/>
    <s v="Esp. Comunit."/>
    <s v="septiembre "/>
    <d v="2020-09-30T00:00:00"/>
    <s v="Rosa Capote"/>
    <s v="1183_0_1"/>
    <s v="1183_0_1_0001"/>
    <s v="Alcalá"/>
    <s v="Romero"/>
    <s v="Lisbeth Josefina"/>
    <n v="11836738"/>
    <x v="0"/>
    <x v="0"/>
    <x v="0"/>
    <n v="4128139554"/>
    <m/>
    <s v="Si"/>
    <s v="Si"/>
    <s v="No"/>
    <s v="No"/>
    <s v="No"/>
    <s v="No"/>
    <s v="No"/>
    <s v="No"/>
    <s v="Si"/>
    <s v="No"/>
    <s v="No"/>
    <s v="Si"/>
    <s v="No"/>
    <s v="No"/>
    <m/>
  </r>
  <r>
    <n v="169"/>
    <s v="Cacica Urimare"/>
    <x v="1"/>
    <x v="2"/>
    <x v="5"/>
    <s v="Terrazas de Cua"/>
    <s v="Toparca "/>
    <s v="Esp. Comunit."/>
    <s v="septiembre "/>
    <d v="2020-09-30T00:00:00"/>
    <s v="Rosa Capote"/>
    <s v="2361_0_1"/>
    <s v="2361_0_1_0003"/>
    <s v="Prentt"/>
    <s v="De la Hoz"/>
    <s v="Nubia Astrid"/>
    <n v="23614228"/>
    <x v="0"/>
    <x v="32"/>
    <x v="0"/>
    <n v="4264064963"/>
    <s v="nubiaprentt@gmail.com"/>
    <s v="Si"/>
    <s v="Si"/>
    <s v="No"/>
    <s v="No"/>
    <s v="No"/>
    <s v="No"/>
    <s v="No"/>
    <s v="No"/>
    <s v="Si"/>
    <s v="No"/>
    <s v="No"/>
    <s v="No"/>
    <s v="No"/>
    <s v="No"/>
    <s v="Madre soltera en desempleo por pandemia"/>
  </r>
  <r>
    <n v="170"/>
    <s v="Cacica Urimare"/>
    <x v="1"/>
    <x v="2"/>
    <x v="5"/>
    <s v="Terrazas de Cua"/>
    <s v="Toparca "/>
    <s v="Esp. Comunit."/>
    <s v="septiembre "/>
    <d v="2020-09-30T00:00:00"/>
    <s v="Rosa Capote"/>
    <s v="1193_0_1"/>
    <s v="1193_0_1_0001"/>
    <s v="Moron"/>
    <s v="Correa"/>
    <s v="Yanira Coromoto"/>
    <n v="11931567"/>
    <x v="0"/>
    <x v="12"/>
    <x v="0"/>
    <n v="4242932361"/>
    <s v="yaniracmoron72@gmail.com"/>
    <s v="Si"/>
    <s v="Si"/>
    <s v="Si"/>
    <s v="No"/>
    <s v="No"/>
    <s v="No"/>
    <s v="No"/>
    <s v="No"/>
    <s v="Si"/>
    <s v="Si"/>
    <s v="No"/>
    <s v="No"/>
    <s v="No"/>
    <s v="No"/>
    <m/>
  </r>
  <r>
    <n v="171"/>
    <s v="Cacica Urimare"/>
    <x v="1"/>
    <x v="2"/>
    <x v="5"/>
    <s v="Terrazas de Cua"/>
    <s v="Toparca "/>
    <s v="Esp. Comunit."/>
    <s v="septiembre "/>
    <d v="2020-09-30T00:00:00"/>
    <s v="Rosa Capote"/>
    <s v="2243_0_1"/>
    <s v="2243_0_1_0001"/>
    <s v="Gil"/>
    <s v="Garcia"/>
    <s v="Sofia Nicol"/>
    <n v="22434394"/>
    <x v="0"/>
    <x v="46"/>
    <x v="0"/>
    <n v="4164174271"/>
    <s v="sofiagil71@gmail.com"/>
    <s v="Si"/>
    <s v="Si"/>
    <s v="Si"/>
    <s v="Si"/>
    <s v="No"/>
    <s v="No"/>
    <s v="No"/>
    <s v="No"/>
    <s v="No"/>
    <s v="No"/>
    <s v="No"/>
    <s v="No"/>
    <s v="No"/>
    <s v="No"/>
    <s v="Madre soltera en situación de desempleo."/>
  </r>
  <r>
    <n v="172"/>
    <s v="Cacica Urimare"/>
    <x v="1"/>
    <x v="2"/>
    <x v="5"/>
    <s v="Terrazas de Cua"/>
    <s v="Toparca "/>
    <s v="Esp. Comunit."/>
    <s v="septiembre "/>
    <d v="2020-09-30T00:00:00"/>
    <s v="Rosa Capote"/>
    <s v="1822_0_1"/>
    <s v="1822_0_1_0001"/>
    <s v="Reveron "/>
    <s v="Perez"/>
    <s v="Mileidy Anais"/>
    <n v="18221100"/>
    <x v="0"/>
    <x v="33"/>
    <x v="0"/>
    <n v="4242628501"/>
    <s v="mileidyreveron@hotmail.com"/>
    <s v="Si"/>
    <s v="Si"/>
    <s v="No"/>
    <s v="No"/>
    <s v="No"/>
    <s v="No"/>
    <s v="No"/>
    <s v="No"/>
    <s v="No"/>
    <s v="Si"/>
    <s v="No"/>
    <s v="Si"/>
    <s v="No"/>
    <s v="No"/>
    <s v="Madre soltera en situacion de desempleo"/>
  </r>
  <r>
    <n v="173"/>
    <s v="Cacica Urimare"/>
    <x v="1"/>
    <x v="2"/>
    <x v="5"/>
    <s v="San Ignacio"/>
    <s v="Toparca "/>
    <s v="Esp. Comunit."/>
    <s v="septiembre "/>
    <d v="2020-09-30T00:00:00"/>
    <s v="Rosa Capote"/>
    <s v="1725_0_1"/>
    <s v="1725_0_1_0001"/>
    <s v="Padilla "/>
    <s v="Griman "/>
    <s v="Karina Marlene"/>
    <n v="17255286"/>
    <x v="0"/>
    <x v="69"/>
    <x v="0"/>
    <n v="4143800057"/>
    <s v="padilla.karina@hotmail.com"/>
    <s v="Si"/>
    <s v="Si"/>
    <s v="Si"/>
    <s v="No"/>
    <s v="No"/>
    <s v="Si"/>
    <s v="Si"/>
    <s v="Si"/>
    <s v="Si"/>
    <s v="No"/>
    <s v="No"/>
    <s v="No"/>
    <s v="No"/>
    <s v="No"/>
    <s v="Madre soltera, paciente oncologica "/>
  </r>
  <r>
    <n v="174"/>
    <s v="Cacica Urimare"/>
    <x v="1"/>
    <x v="2"/>
    <x v="5"/>
    <s v="Santa Cruz"/>
    <s v="Toparca "/>
    <s v="Esp. Comunit."/>
    <s v="septiembre "/>
    <d v="2020-09-30T00:00:00"/>
    <s v="Rosa Capote"/>
    <s v="2243_0_1"/>
    <s v="2243_0_1_0002"/>
    <s v="Velasquez"/>
    <s v="Yanez"/>
    <s v="Andri Michell"/>
    <n v="22434850"/>
    <x v="0"/>
    <x v="46"/>
    <x v="0"/>
    <n v="4128068947"/>
    <m/>
    <s v="Si"/>
    <s v="Si"/>
    <s v="Si"/>
    <s v="Si"/>
    <s v="Si"/>
    <s v="No"/>
    <s v="No"/>
    <s v="Si"/>
    <s v="No"/>
    <s v="No"/>
    <s v="No"/>
    <s v="No"/>
    <s v="Si"/>
    <s v="No"/>
    <s v="Gestante de trillisos"/>
  </r>
  <r>
    <n v="175"/>
    <s v="Cacica Urimare"/>
    <x v="1"/>
    <x v="2"/>
    <x v="5"/>
    <s v="Guabina"/>
    <s v="Toparca "/>
    <s v="Esp. Comunit."/>
    <s v="septiembre "/>
    <d v="2020-09-30T00:00:00"/>
    <s v="Rosa Capote"/>
    <s v="1686_0_1"/>
    <s v="1686_0_1_0001"/>
    <s v="Arias"/>
    <m/>
    <s v="Yesenia carolina"/>
    <n v="16862249"/>
    <x v="0"/>
    <x v="15"/>
    <x v="0"/>
    <n v="4128280880"/>
    <s v="yessyss33arias@gmail.com"/>
    <s v="Si"/>
    <s v="Si"/>
    <s v="Si"/>
    <s v="No"/>
    <s v="No"/>
    <s v="No"/>
    <s v="No"/>
    <s v="No"/>
    <s v="Si"/>
    <s v="No"/>
    <s v="No"/>
    <s v="No"/>
    <s v="No"/>
    <s v="No"/>
    <m/>
  </r>
  <r>
    <n v="176"/>
    <s v="Cacica Urimare"/>
    <x v="1"/>
    <x v="2"/>
    <x v="5"/>
    <s v="Terrazas de Cua"/>
    <s v="Toparca "/>
    <s v="Esp. Comunit."/>
    <s v="septiembre "/>
    <d v="2020-09-30T00:00:00"/>
    <s v="Rosa Capote"/>
    <s v="2995_0_1"/>
    <s v="2995_0_1_0001"/>
    <s v="Colina"/>
    <s v="Torres"/>
    <s v="Nahomy Yennire"/>
    <n v="29952837"/>
    <x v="0"/>
    <x v="75"/>
    <x v="3"/>
    <n v="4128258441"/>
    <s v="nahomycolina2003@gmail.com"/>
    <s v="Si"/>
    <s v="Si"/>
    <s v="Si"/>
    <s v="Si"/>
    <s v="No"/>
    <s v="No"/>
    <s v="No"/>
    <s v="No"/>
    <s v="No"/>
    <s v="No"/>
    <s v="No"/>
    <s v="No"/>
    <s v="No"/>
    <s v="No"/>
    <m/>
  </r>
  <r>
    <n v="177"/>
    <s v="Cacica Urimare"/>
    <x v="1"/>
    <x v="2"/>
    <x v="5"/>
    <s v="Terrazas de Cua"/>
    <s v="Toparca "/>
    <s v="Esp. Comunit."/>
    <s v="septiembre "/>
    <d v="2020-09-30T00:00:00"/>
    <s v="Rosa Capote"/>
    <s v="3047_0_1"/>
    <s v="3047_0_1_0001"/>
    <s v="Gudiño"/>
    <s v="Bravo"/>
    <s v="Luzbelis Guadalupe"/>
    <n v="30476109"/>
    <x v="0"/>
    <x v="2"/>
    <x v="0"/>
    <n v="4125440071"/>
    <m/>
    <s v="Si"/>
    <s v="Si"/>
    <s v="Si"/>
    <s v="Si"/>
    <s v="No"/>
    <s v="Si"/>
    <s v="No"/>
    <s v="No"/>
    <s v="No"/>
    <s v="No"/>
    <s v="No"/>
    <s v="No"/>
    <s v="Si"/>
    <s v="No"/>
    <m/>
  </r>
  <r>
    <n v="178"/>
    <s v="Cacica Urimare"/>
    <x v="1"/>
    <x v="2"/>
    <x v="5"/>
    <s v="Terrazas de Cua"/>
    <s v="Toparca "/>
    <s v="Esp. Comunit."/>
    <s v="septiembre "/>
    <d v="2020-09-30T00:00:00"/>
    <s v="Rosa Capote"/>
    <s v="1557_0_1"/>
    <s v="1557_0_1_0001"/>
    <s v="Gonzalez"/>
    <s v="Gonzalez"/>
    <s v="Yurima del Carmen"/>
    <n v="15573524"/>
    <x v="0"/>
    <x v="27"/>
    <x v="0"/>
    <n v="4142023249"/>
    <s v="yurima0283@gmail.com"/>
    <s v="Si"/>
    <s v="Si"/>
    <s v="Si"/>
    <s v="No"/>
    <s v="No"/>
    <s v="No"/>
    <s v="No"/>
    <s v="No"/>
    <s v="No"/>
    <s v="No"/>
    <s v="No"/>
    <s v="No"/>
    <s v="No"/>
    <s v="No"/>
    <m/>
  </r>
  <r>
    <n v="179"/>
    <s v="Cacica Urimare"/>
    <x v="1"/>
    <x v="2"/>
    <x v="5"/>
    <s v="Terrazas de Cua"/>
    <s v="Toparca "/>
    <s v="Esp. Comunit."/>
    <s v="septiembre "/>
    <d v="2020-09-30T00:00:00"/>
    <s v="Rosa Capote"/>
    <s v="1557_0_1"/>
    <s v="1557_0_1_0002"/>
    <s v="Salas"/>
    <s v="Bravo"/>
    <s v="Veronica Eliu"/>
    <n v="15574744"/>
    <x v="3"/>
    <x v="27"/>
    <x v="0"/>
    <n v="4120143309"/>
    <s v="verodiemar@gmail.com"/>
    <s v="Si"/>
    <s v="Si"/>
    <s v="Si"/>
    <s v="Si"/>
    <s v="No"/>
    <s v="No"/>
    <s v="No"/>
    <s v="Si"/>
    <s v="Si"/>
    <s v="No"/>
    <s v="No"/>
    <s v="No"/>
    <s v="No"/>
    <s v="No"/>
    <m/>
  </r>
  <r>
    <n v="180"/>
    <s v="Cacica Urimare"/>
    <x v="1"/>
    <x v="2"/>
    <x v="5"/>
    <s v="San Ignacio"/>
    <s v="Toparca "/>
    <s v="Esp. Comunit."/>
    <s v="septiembre "/>
    <d v="2020-09-30T00:00:00"/>
    <s v="Rosa Capote"/>
    <s v="2953_0_1"/>
    <s v="2953_0_1_0001"/>
    <s v="Peña"/>
    <s v="Mejias"/>
    <s v="Davielyn Coromoto"/>
    <n v="29534125"/>
    <x v="0"/>
    <x v="14"/>
    <x v="0"/>
    <n v="4165390050"/>
    <s v="daviep2002@gmail.com"/>
    <s v="Si"/>
    <s v="Si"/>
    <s v="No"/>
    <s v="No"/>
    <s v="No"/>
    <s v="No"/>
    <s v="No"/>
    <s v="No"/>
    <s v="Si"/>
    <s v="No"/>
    <s v="No"/>
    <s v="No"/>
    <s v="No"/>
    <s v="No"/>
    <m/>
  </r>
  <r>
    <n v="181"/>
    <s v="Cacica Urimare"/>
    <x v="1"/>
    <x v="2"/>
    <x v="5"/>
    <s v="Santa Cruz"/>
    <s v="Toparca "/>
    <s v="Esp. Comunit."/>
    <s v="septiembre "/>
    <d v="2020-09-30T00:00:00"/>
    <s v="Rosa Capote"/>
    <s v="1353_0_1"/>
    <s v="1353_0_1_0001"/>
    <s v="Yanez "/>
    <s v="Rodriguez"/>
    <s v="Arelis Evelin"/>
    <n v="13535987"/>
    <x v="0"/>
    <x v="26"/>
    <x v="0"/>
    <n v="4128068947"/>
    <s v="velazquezanthony66@gmail.com"/>
    <s v="Si"/>
    <s v="Si"/>
    <s v="Si"/>
    <s v="Si"/>
    <s v="No"/>
    <s v="No"/>
    <s v="No"/>
    <s v="Si"/>
    <s v="Si"/>
    <s v="No"/>
    <s v="No"/>
    <s v="No"/>
    <s v="No"/>
    <s v="No"/>
    <m/>
  </r>
  <r>
    <n v="182"/>
    <s v="Cacica Urimare"/>
    <x v="1"/>
    <x v="2"/>
    <x v="5"/>
    <s v="San Ignacio"/>
    <s v="Toparca "/>
    <s v="Esp. Comunit."/>
    <s v="septiembre "/>
    <d v="2020-09-30T00:00:00"/>
    <s v="Rosa Capote"/>
    <s v="3101_0_1"/>
    <s v="3101_0_1_0001"/>
    <s v="Toro"/>
    <s v="Duran"/>
    <s v="Nazareth del Valle"/>
    <n v="31010229"/>
    <x v="0"/>
    <x v="53"/>
    <x v="3"/>
    <n v="4128039506"/>
    <m/>
    <s v="Si"/>
    <s v="Si"/>
    <s v="Si"/>
    <s v="Si"/>
    <s v="No"/>
    <s v="No"/>
    <s v="Si"/>
    <s v="Si"/>
    <s v="No"/>
    <s v="No"/>
    <s v="No"/>
    <s v="No"/>
    <s v="No"/>
    <s v="No"/>
    <s v="Paciente oncologica (leusemia aguda)"/>
  </r>
  <r>
    <n v="183"/>
    <s v="Cacica Urimare"/>
    <x v="1"/>
    <x v="2"/>
    <x v="5"/>
    <s v="San Ignacio"/>
    <s v="Toparca "/>
    <s v="Esp. Comunit."/>
    <s v="septiembre "/>
    <d v="2020-09-30T00:00:00"/>
    <s v="Rosa Capote"/>
    <s v="3030_0_1"/>
    <s v="3030_0_1_0003"/>
    <s v="Diaz"/>
    <s v="Zambrano"/>
    <s v="Fedra Sarai"/>
    <n v="30300389"/>
    <x v="0"/>
    <x v="63"/>
    <x v="3"/>
    <n v="4242776329"/>
    <s v="7fedra.diaz@gmail.com"/>
    <s v="Si"/>
    <s v="Si"/>
    <s v="Si"/>
    <s v="No"/>
    <s v="No"/>
    <s v="No"/>
    <s v="No"/>
    <s v="No"/>
    <s v="Si"/>
    <s v="No"/>
    <s v="No"/>
    <s v="No"/>
    <s v="No"/>
    <s v="No"/>
    <m/>
  </r>
  <r>
    <n v="184"/>
    <s v="Cacica Urimare"/>
    <x v="1"/>
    <x v="2"/>
    <x v="5"/>
    <s v="El Deleite"/>
    <s v="Toparca "/>
    <s v="Esp. Comunit."/>
    <s v="septiembre "/>
    <d v="2020-09-30T00:00:00"/>
    <s v="Rosa Capote"/>
    <s v="2690_0_1"/>
    <s v="2690_0_1_0001"/>
    <s v="Mendez"/>
    <s v="Bejarano"/>
    <s v="Mayerlin"/>
    <n v="26902792"/>
    <x v="0"/>
    <x v="56"/>
    <x v="0"/>
    <n v="4242080481"/>
    <s v="mayianaysmendez@gmail.com"/>
    <s v="Si"/>
    <s v="Si"/>
    <s v="No"/>
    <s v="No"/>
    <s v="No"/>
    <s v="No"/>
    <s v="No"/>
    <s v="No"/>
    <s v="Si"/>
    <s v="No"/>
    <s v="No"/>
    <s v="No"/>
    <s v="No"/>
    <s v="No"/>
    <m/>
  </r>
  <r>
    <n v="185"/>
    <s v="Cacica Urimare"/>
    <x v="1"/>
    <x v="2"/>
    <x v="5"/>
    <s v="San Ignacio"/>
    <s v="Toparca "/>
    <s v="Esp. Comunit."/>
    <s v="septiembre "/>
    <d v="2020-09-30T00:00:00"/>
    <s v="Rosa Capote"/>
    <s v="2243_0_1"/>
    <s v="2243_0_1_0003"/>
    <s v="Marcano"/>
    <s v="Roman"/>
    <s v="Noellyz"/>
    <n v="22434415"/>
    <x v="0"/>
    <x v="29"/>
    <x v="0"/>
    <n v="4262664939"/>
    <s v="Yrianaroman_29@hotmail.com"/>
    <s v="Si"/>
    <s v="Si"/>
    <s v="Si"/>
    <s v="Si"/>
    <s v="No"/>
    <s v="No"/>
    <s v="No"/>
    <s v="No"/>
    <s v="Si"/>
    <s v="No"/>
    <s v="No"/>
    <s v="No"/>
    <s v="No"/>
    <s v="No"/>
    <m/>
  </r>
  <r>
    <n v="186"/>
    <s v="Cacica Urimare"/>
    <x v="1"/>
    <x v="2"/>
    <x v="5"/>
    <s v="Colinas de Cua"/>
    <s v="Toparca "/>
    <s v="Esp. Comunit."/>
    <s v="septiembre "/>
    <d v="2020-09-30T00:00:00"/>
    <s v="Rosa Capote"/>
    <s v="2628_0_1"/>
    <s v="2628_0_1_0001"/>
    <s v="Carballo"/>
    <s v="Balza"/>
    <s v="Heilimar Carolina"/>
    <n v="26283649"/>
    <x v="0"/>
    <x v="10"/>
    <x v="0"/>
    <n v="4241397089"/>
    <s v="carolinaheicbal@gmail.com"/>
    <s v="Si"/>
    <s v="Si"/>
    <s v="No"/>
    <s v="Si"/>
    <s v="No"/>
    <s v="No"/>
    <s v="No"/>
    <s v="No"/>
    <s v="Si"/>
    <s v="No"/>
    <s v="No"/>
    <s v="No"/>
    <s v="No"/>
    <s v="No"/>
    <m/>
  </r>
  <r>
    <n v="187"/>
    <s v="Cacica Urimare"/>
    <x v="1"/>
    <x v="2"/>
    <x v="5"/>
    <s v="Terrazas de Cua"/>
    <s v="Toparca "/>
    <s v="Esp. Comunit."/>
    <s v="septiembre "/>
    <d v="2020-09-30T00:00:00"/>
    <s v="Rosa Capote"/>
    <s v="3102_0_1"/>
    <s v="3102_0_1_0001"/>
    <s v="Garcia"/>
    <s v="Vargas"/>
    <s v="Laura"/>
    <n v="31025456"/>
    <x v="0"/>
    <x v="63"/>
    <x v="3"/>
    <n v="4143172484"/>
    <s v="Laura.garcia.pecas@gmail.com"/>
    <s v="Si"/>
    <s v="Si"/>
    <s v="Si"/>
    <s v="No"/>
    <s v="No"/>
    <s v="No"/>
    <s v="No"/>
    <s v="No"/>
    <s v="Si"/>
    <s v="No"/>
    <s v="No"/>
    <s v="No"/>
    <s v="No"/>
    <s v="No"/>
    <m/>
  </r>
  <r>
    <n v="188"/>
    <s v="Cacica Urimare"/>
    <x v="1"/>
    <x v="2"/>
    <x v="5"/>
    <s v="Terrazas de Cua"/>
    <s v="Toparca "/>
    <s v="Esp. Comunit."/>
    <s v="septiembre "/>
    <d v="2020-09-30T00:00:00"/>
    <s v="Rosa Capote"/>
    <s v="1439_0_1"/>
    <s v="1439_0_1_0001"/>
    <s v="Carvajal"/>
    <m/>
    <s v="Maidel Delmar"/>
    <n v="14394262"/>
    <x v="0"/>
    <x v="32"/>
    <x v="0"/>
    <n v="4141263764"/>
    <s v="delmar1976c@gmail.com"/>
    <s v="Si"/>
    <s v="Si"/>
    <s v="Si"/>
    <s v="No"/>
    <s v="No"/>
    <s v="No"/>
    <s v="No"/>
    <s v="No"/>
    <s v="Si"/>
    <s v="No"/>
    <s v="No"/>
    <s v="No"/>
    <s v="No"/>
    <s v="No"/>
    <m/>
  </r>
  <r>
    <n v="189"/>
    <s v="Cacica Urimare"/>
    <x v="1"/>
    <x v="2"/>
    <x v="5"/>
    <s v="Terrazas de Cua"/>
    <s v="Toparca "/>
    <s v="Esp. Comunit."/>
    <s v="septiembre "/>
    <d v="2020-09-30T00:00:00"/>
    <s v="Rosa Capote"/>
    <s v="2955_0_1"/>
    <s v="2955_0_1_0001"/>
    <s v="Vivas"/>
    <s v="Correa"/>
    <s v="Crisbel Yosely"/>
    <n v="29551980"/>
    <x v="0"/>
    <x v="2"/>
    <x v="0"/>
    <n v="4263137314"/>
    <s v="crisbelcorrwea_001@hotmail.com"/>
    <s v="Si"/>
    <s v="Si"/>
    <s v="No"/>
    <s v="No"/>
    <s v="No"/>
    <s v="Si"/>
    <s v="No"/>
    <s v="No"/>
    <s v="No"/>
    <s v="No"/>
    <s v="No"/>
    <s v="No"/>
    <s v="Si"/>
    <s v="No"/>
    <m/>
  </r>
  <r>
    <n v="190"/>
    <s v="Cacica Urimare"/>
    <x v="1"/>
    <x v="2"/>
    <x v="5"/>
    <s v="Terrazas de Cua"/>
    <s v="Toparca "/>
    <s v="Esp. Comunit."/>
    <s v="septiembre "/>
    <d v="2020-09-30T00:00:00"/>
    <s v="Rosa Capote"/>
    <s v="2745_0_1"/>
    <s v="2745_0_1_0001"/>
    <s v="Diaz"/>
    <s v="Cabrera"/>
    <s v="Barbara Maily"/>
    <n v="27451732"/>
    <x v="0"/>
    <x v="56"/>
    <x v="0"/>
    <n v="4123196135"/>
    <s v="barbaradiaz029@hotmail.com"/>
    <s v="Si"/>
    <s v="Si"/>
    <s v="No"/>
    <s v="Si"/>
    <s v="No"/>
    <s v="No"/>
    <s v="No"/>
    <s v="No"/>
    <s v="No"/>
    <s v="No"/>
    <s v="No"/>
    <s v="No"/>
    <s v="Si"/>
    <s v="No"/>
    <m/>
  </r>
  <r>
    <n v="191"/>
    <s v="Cacica Urimare"/>
    <x v="1"/>
    <x v="2"/>
    <x v="5"/>
    <s v="Terrazas de Cua"/>
    <s v="Toparca "/>
    <s v="Esp. Comunit."/>
    <s v="septiembre "/>
    <d v="2020-09-30T00:00:00"/>
    <s v="Rosa Capote"/>
    <s v="2747_0_1"/>
    <s v="2747_0_1_0001"/>
    <s v="Marcano "/>
    <s v="Roman"/>
    <s v="Marianny Carolina"/>
    <n v="27472702"/>
    <x v="0"/>
    <x v="46"/>
    <x v="0"/>
    <n v="4242418214"/>
    <s v="marcanoromanm@gmail.com"/>
    <s v="Si"/>
    <s v="Si"/>
    <s v="No"/>
    <s v="No"/>
    <s v="No"/>
    <s v="No"/>
    <s v="No"/>
    <s v="No"/>
    <s v="No"/>
    <s v="No"/>
    <s v="No"/>
    <s v="No"/>
    <s v="No"/>
    <s v="No"/>
    <m/>
  </r>
  <r>
    <n v="192"/>
    <s v="Cacica Urimare"/>
    <x v="1"/>
    <x v="2"/>
    <x v="5"/>
    <s v="Terrazas de Cua"/>
    <s v="Toparca "/>
    <s v="Esp. Comunit."/>
    <s v="septiembre "/>
    <d v="2020-09-30T00:00:00"/>
    <s v="Rosa Capote"/>
    <s v="3013_0_1"/>
    <s v="3013_0_1_0001"/>
    <s v="Herrera"/>
    <s v="Yepez"/>
    <s v="Rebeca"/>
    <n v="30138647"/>
    <x v="0"/>
    <x v="75"/>
    <x v="3"/>
    <n v="4267173455"/>
    <s v="rebeca.yolimar@gmail.com"/>
    <s v="Si"/>
    <s v="Si"/>
    <s v="No"/>
    <s v="No"/>
    <s v="No"/>
    <s v="No"/>
    <s v="No"/>
    <s v="No"/>
    <s v="No"/>
    <s v="No"/>
    <s v="No"/>
    <s v="No"/>
    <s v="No"/>
    <s v="No"/>
    <m/>
  </r>
  <r>
    <n v="193"/>
    <s v="Cacica Urimare"/>
    <x v="1"/>
    <x v="2"/>
    <x v="5"/>
    <s v="Terrazas de Cua"/>
    <s v="Toparca "/>
    <s v="Esp. Comunit."/>
    <s v="septiembre "/>
    <d v="2020-09-30T00:00:00"/>
    <s v="Rosa Capote"/>
    <s v="1094_0_1"/>
    <s v="1094_0_1_0001"/>
    <s v="Hernandez"/>
    <s v="Merida"/>
    <s v="Rosa Olivia"/>
    <n v="10940941"/>
    <x v="0"/>
    <x v="20"/>
    <x v="0"/>
    <n v="4266042405"/>
    <s v="hernandezrosan1970@gmail.com"/>
    <s v="Si"/>
    <s v="Si"/>
    <s v="No"/>
    <s v="Si"/>
    <s v="No"/>
    <s v="No"/>
    <s v="No"/>
    <s v="No"/>
    <s v="No"/>
    <s v="No"/>
    <s v="No"/>
    <s v="No"/>
    <s v="No"/>
    <s v="No"/>
    <m/>
  </r>
  <r>
    <n v="194"/>
    <s v="Cacica Urimare"/>
    <x v="1"/>
    <x v="2"/>
    <x v="5"/>
    <s v="Terrazas de Cua"/>
    <s v="Toparca "/>
    <s v="Esp. Comunit."/>
    <s v="septiembre "/>
    <d v="2020-09-30T00:00:00"/>
    <s v="Rosa Capote"/>
    <s v="2703_0_1"/>
    <s v="2703_0_1_0001"/>
    <s v="Castillo"/>
    <s v="Bolivar"/>
    <s v="Clariana Yusmari"/>
    <n v="27038675"/>
    <x v="0"/>
    <x v="56"/>
    <x v="0"/>
    <n v="4241725192"/>
    <s v="clarianacastillo500@gmail.com"/>
    <s v="No"/>
    <s v="Si"/>
    <s v="No"/>
    <s v="Si"/>
    <s v="No"/>
    <s v="No"/>
    <s v="No"/>
    <s v="No"/>
    <s v="No"/>
    <s v="No"/>
    <s v="No"/>
    <s v="No"/>
    <s v="Si"/>
    <s v="No"/>
    <m/>
  </r>
  <r>
    <n v="195"/>
    <s v="Cacica Urimare"/>
    <x v="1"/>
    <x v="2"/>
    <x v="5"/>
    <s v="Terrazas de Cua"/>
    <s v="Toparca "/>
    <s v="Esp. Comunit."/>
    <s v="septiembre "/>
    <d v="2020-09-30T00:00:00"/>
    <s v="Rosa Capote"/>
    <s v="1197_0_1"/>
    <s v="1197_0_1_0001"/>
    <s v="Nieves"/>
    <m/>
    <s v="Eva Maria"/>
    <n v="11978052"/>
    <x v="0"/>
    <x v="0"/>
    <x v="0"/>
    <n v="4149216403"/>
    <s v="evamarianieves8@gmail.com"/>
    <s v="No"/>
    <s v="Si"/>
    <s v="No"/>
    <s v="No"/>
    <s v="No"/>
    <s v="No"/>
    <s v="Si"/>
    <s v="No"/>
    <s v="No"/>
    <s v="No"/>
    <s v="No"/>
    <s v="No"/>
    <s v="No"/>
    <s v="No"/>
    <m/>
  </r>
  <r>
    <n v="196"/>
    <s v="Cacica Urimare"/>
    <x v="1"/>
    <x v="2"/>
    <x v="5"/>
    <s v="Terrazas de Cua"/>
    <s v="Toparca "/>
    <s v="Esp. Comunit."/>
    <s v="septiembre "/>
    <d v="2020-09-30T00:00:00"/>
    <s v="Rosa Capote"/>
    <s v="3101_0_1"/>
    <s v="3101_0_1_0002"/>
    <s v="Moreno"/>
    <s v="Alejo"/>
    <s v="Neyrivict Alexamar"/>
    <n v="31010175"/>
    <x v="0"/>
    <x v="53"/>
    <x v="3"/>
    <n v="4168028291"/>
    <s v="neyrivict2005@gmail.com"/>
    <s v="No"/>
    <s v="Si"/>
    <s v="No"/>
    <s v="No"/>
    <s v="No"/>
    <s v="No"/>
    <s v="No"/>
    <s v="No"/>
    <s v="No"/>
    <s v="No"/>
    <s v="No"/>
    <s v="No"/>
    <s v="No"/>
    <s v="No"/>
    <m/>
  </r>
  <r>
    <n v="197"/>
    <s v="Cacica Urimare"/>
    <x v="1"/>
    <x v="2"/>
    <x v="5"/>
    <s v="Terrazas de Cua"/>
    <s v="Toparca "/>
    <s v="Esp. Comunit."/>
    <s v="septiembre "/>
    <d v="2020-09-30T00:00:00"/>
    <s v="Rosa Capote"/>
    <s v="2777_0_1"/>
    <s v="2777_0_1_0001"/>
    <s v="Cunha"/>
    <s v="Cadiz"/>
    <s v="Fernanda Victoria"/>
    <n v="27774884"/>
    <x v="0"/>
    <x v="2"/>
    <x v="0"/>
    <n v="4143390605"/>
    <s v="fernandavictoriacunhacadiz@gmail.com"/>
    <s v="No"/>
    <s v="Si"/>
    <s v="No"/>
    <s v="No"/>
    <s v="No"/>
    <s v="No"/>
    <s v="No"/>
    <s v="No"/>
    <s v="Si"/>
    <s v="No"/>
    <s v="No"/>
    <s v="No"/>
    <s v="No"/>
    <s v="No"/>
    <m/>
  </r>
  <r>
    <n v="198"/>
    <s v="Cacica Urimare"/>
    <x v="1"/>
    <x v="2"/>
    <x v="5"/>
    <s v="Terrazas de Cua"/>
    <s v="Toparca "/>
    <s v="Esp. Comunit."/>
    <s v="septiembre "/>
    <d v="2020-09-30T00:00:00"/>
    <s v="Rosa Capote"/>
    <s v="1836_0_1"/>
    <s v="1836_0_1_0001"/>
    <s v="Potiche"/>
    <s v="Mambel"/>
    <s v="Solange Astrix"/>
    <n v="18369534"/>
    <x v="0"/>
    <x v="33"/>
    <x v="0"/>
    <n v="4242363273"/>
    <s v="angerson12martinez@gmail.com"/>
    <s v="No"/>
    <s v="Si"/>
    <s v="Si"/>
    <s v="Si"/>
    <s v="No"/>
    <s v="No"/>
    <s v="No"/>
    <s v="No"/>
    <s v="No"/>
    <s v="No"/>
    <s v="No"/>
    <s v="No"/>
    <s v="No"/>
    <s v="No"/>
    <m/>
  </r>
  <r>
    <n v="199"/>
    <s v="Cacica Urimare"/>
    <x v="1"/>
    <x v="2"/>
    <x v="5"/>
    <s v="Terrazas de Cua"/>
    <s v="Toparca "/>
    <s v="Esp. Comunit."/>
    <s v="septiembre "/>
    <d v="2020-09-30T00:00:00"/>
    <s v="Rosa Capote"/>
    <s v="3101_0_1"/>
    <s v="3101_0_1_0003"/>
    <s v="Morillo "/>
    <s v="Sierra"/>
    <s v="Neugleannys Yineska"/>
    <n v="31010249"/>
    <x v="0"/>
    <x v="53"/>
    <x v="3"/>
    <n v="4141621976"/>
    <s v="sierraraquel25@gmail.com"/>
    <s v="No"/>
    <s v="Si"/>
    <s v="Si"/>
    <s v="No"/>
    <s v="No"/>
    <s v="No"/>
    <s v="No"/>
    <s v="No"/>
    <s v="No"/>
    <s v="No"/>
    <s v="No"/>
    <s v="No"/>
    <s v="No"/>
    <s v="No"/>
    <m/>
  </r>
  <r>
    <n v="200"/>
    <s v="Cacica Urimare"/>
    <x v="1"/>
    <x v="2"/>
    <x v="5"/>
    <s v="Terrazas de Cua"/>
    <s v="Toparca "/>
    <s v="Esp. Comunit."/>
    <s v="septiembre "/>
    <d v="2020-09-30T00:00:00"/>
    <s v="Rosa Capote"/>
    <s v="1113_0_1"/>
    <s v="1113_0_1_0001"/>
    <s v="Bravo"/>
    <m/>
    <s v="Belkis Josefina"/>
    <n v="11130083"/>
    <x v="0"/>
    <x v="24"/>
    <x v="1"/>
    <n v="4149165279"/>
    <m/>
    <s v="No"/>
    <s v="Si"/>
    <s v="Si"/>
    <s v="Si"/>
    <s v="No"/>
    <s v="No"/>
    <s v="No"/>
    <s v="No"/>
    <s v="No"/>
    <s v="No"/>
    <s v="No"/>
    <s v="No"/>
    <s v="No"/>
    <s v="No"/>
    <m/>
  </r>
  <r>
    <n v="201"/>
    <s v="Cacica Urimare"/>
    <x v="1"/>
    <x v="2"/>
    <x v="5"/>
    <s v="Terrazas de Cua"/>
    <s v="Toparca "/>
    <s v="Esp. Comunit."/>
    <s v="septiembre "/>
    <d v="2020-09-30T00:00:00"/>
    <s v="Rosa Capote"/>
    <s v="2256_0_1"/>
    <s v="2256_0_1_0001"/>
    <s v="Castro"/>
    <s v="Bravo"/>
    <s v="Greisy Lisett"/>
    <n v="22565541"/>
    <x v="0"/>
    <x v="54"/>
    <x v="0"/>
    <n v="4149271278"/>
    <s v="castrogreisyl@gmail.com"/>
    <s v="No"/>
    <s v="Si"/>
    <s v="No"/>
    <s v="No"/>
    <s v="No"/>
    <s v="No"/>
    <s v="No"/>
    <s v="No"/>
    <s v="No"/>
    <s v="No"/>
    <s v="No"/>
    <s v="No"/>
    <s v="Si"/>
    <s v="No"/>
    <m/>
  </r>
  <r>
    <n v="202"/>
    <s v="Cacica Urimare"/>
    <x v="1"/>
    <x v="2"/>
    <x v="5"/>
    <s v="Terrazas de Cua"/>
    <s v="Toparca "/>
    <s v="Esp. Comunit."/>
    <s v="septiembre "/>
    <d v="2020-09-30T00:00:00"/>
    <s v="Rosa Capote"/>
    <s v="2990_0_1"/>
    <s v="2990_0_1_0002"/>
    <s v="Abat"/>
    <s v="Gonzalez"/>
    <s v="Alexka Alejandra"/>
    <n v="29905324"/>
    <x v="0"/>
    <x v="75"/>
    <x v="3"/>
    <n v="4242103717"/>
    <s v="abat15072003@gmail.com"/>
    <s v="No"/>
    <s v="Si"/>
    <s v="No"/>
    <s v="No"/>
    <s v="No"/>
    <s v="No"/>
    <s v="No"/>
    <s v="No"/>
    <s v="No"/>
    <s v="No"/>
    <s v="No"/>
    <s v="No"/>
    <s v="No"/>
    <s v="No"/>
    <m/>
  </r>
  <r>
    <n v="203"/>
    <s v="Cacica Urimare"/>
    <x v="1"/>
    <x v="2"/>
    <x v="5"/>
    <s v="Terrazas de Cua"/>
    <s v="Toparca "/>
    <s v="Esp. Comunit."/>
    <s v="septiembre "/>
    <d v="2020-09-30T00:00:00"/>
    <s v="Rosa Capote"/>
    <s v="2469_0_1"/>
    <s v="2469_0_1_0001"/>
    <s v="Perez"/>
    <s v="Perdomo"/>
    <s v="Yannireth del Valle"/>
    <n v="24697027"/>
    <x v="0"/>
    <x v="44"/>
    <x v="0"/>
    <n v="4263156434"/>
    <s v="yanmpelove@hotmail.com"/>
    <s v="No"/>
    <s v="Si"/>
    <s v="No"/>
    <s v="No"/>
    <s v="No"/>
    <s v="No"/>
    <s v="No"/>
    <s v="No"/>
    <s v="No"/>
    <s v="No"/>
    <s v="No"/>
    <s v="No"/>
    <s v="Si"/>
    <s v="No"/>
    <m/>
  </r>
  <r>
    <n v="204"/>
    <s v="Cacica Urimare"/>
    <x v="1"/>
    <x v="2"/>
    <x v="5"/>
    <s v="Terrazas de Cua"/>
    <s v="Toparca "/>
    <s v="Esp. Comunit."/>
    <s v="septiembre "/>
    <d v="2020-09-30T00:00:00"/>
    <s v="Rosa Capote"/>
    <s v="6186_0_1"/>
    <s v="6186_0_1_0001"/>
    <s v="Camacho"/>
    <s v="Quintero "/>
    <s v="Daisy Beatriz"/>
    <n v="6186366"/>
    <x v="0"/>
    <x v="25"/>
    <x v="1"/>
    <n v="4242753074"/>
    <s v="victorivas96@gmail.com"/>
    <s v="No"/>
    <s v="Si"/>
    <s v="No"/>
    <s v="No"/>
    <s v="No"/>
    <s v="No"/>
    <s v="Si"/>
    <s v="No"/>
    <s v="No"/>
    <s v="No"/>
    <s v="No"/>
    <s v="No"/>
    <s v="No"/>
    <s v="No"/>
    <m/>
  </r>
  <r>
    <n v="205"/>
    <s v="Cacica Urimare"/>
    <x v="1"/>
    <x v="2"/>
    <x v="5"/>
    <s v="Terrazas de Cua"/>
    <s v="Toparca "/>
    <s v="Esp. Comunit."/>
    <s v="septiembre "/>
    <d v="2020-09-30T00:00:00"/>
    <s v="Rosa Capote"/>
    <s v="2588_0_1"/>
    <s v="2588_0_1_0001"/>
    <s v="Melendez"/>
    <s v="Chirino"/>
    <s v="Jennifer Carolina"/>
    <n v="25885517"/>
    <x v="0"/>
    <x v="13"/>
    <x v="0"/>
    <n v="4242332912"/>
    <s v="jennifermelendezchirino@gmail.com"/>
    <s v="No"/>
    <s v="Si"/>
    <s v="Si"/>
    <s v="No"/>
    <s v="No"/>
    <s v="No"/>
    <s v="No"/>
    <s v="No"/>
    <s v="No"/>
    <s v="No"/>
    <s v="No"/>
    <s v="No"/>
    <s v="No"/>
    <s v="No"/>
    <m/>
  </r>
  <r>
    <n v="206"/>
    <s v="Cacica Urimare"/>
    <x v="1"/>
    <x v="2"/>
    <x v="5"/>
    <s v="Terrazas de Cua"/>
    <s v="Toparca "/>
    <s v="Esp. Comunit."/>
    <s v="septiembre "/>
    <d v="2020-09-30T00:00:00"/>
    <s v="Rosa Capote"/>
    <s v="1792_0_1"/>
    <s v="1792_0_1_0001"/>
    <s v="Mendoza"/>
    <s v="Silva"/>
    <s v="Katherine Jacquelin"/>
    <n v="17922934"/>
    <x v="0"/>
    <x v="52"/>
    <x v="0"/>
    <n v="4269028656"/>
    <s v="katyms811@gmail.com"/>
    <s v="No"/>
    <s v="Si"/>
    <s v="No"/>
    <s v="No"/>
    <s v="No"/>
    <s v="No"/>
    <s v="No"/>
    <s v="No"/>
    <s v="No"/>
    <s v="No"/>
    <s v="No"/>
    <s v="No"/>
    <s v="No"/>
    <s v="No"/>
    <m/>
  </r>
  <r>
    <n v="207"/>
    <s v="Cacica Urimare"/>
    <x v="1"/>
    <x v="2"/>
    <x v="5"/>
    <s v="Terrazas de Cua"/>
    <s v="Toparca "/>
    <s v="Esp. Comunit."/>
    <s v="septiembre "/>
    <d v="2020-09-30T00:00:00"/>
    <s v="Rosa Capote"/>
    <s v="2433_0_1"/>
    <s v="2433_0_1_0001"/>
    <s v="Alvarado"/>
    <s v="Garcia"/>
    <s v="Johamna Alejandra"/>
    <n v="24334758"/>
    <x v="0"/>
    <x v="54"/>
    <x v="0"/>
    <n v="412972961"/>
    <s v="alvaradojhoamna,1510@gmail.com"/>
    <s v="No"/>
    <s v="Si"/>
    <s v="No"/>
    <s v="Si"/>
    <s v="No"/>
    <s v="No"/>
    <s v="No"/>
    <s v="Si"/>
    <s v="No"/>
    <s v="No"/>
    <s v="No"/>
    <s v="No"/>
    <s v="No"/>
    <s v="No"/>
    <m/>
  </r>
  <r>
    <n v="208"/>
    <s v="Cacica Urimare"/>
    <x v="1"/>
    <x v="2"/>
    <x v="5"/>
    <s v="Terrazas de Cua"/>
    <s v="Toparca "/>
    <s v="Esp. Comunit."/>
    <s v="septiembre "/>
    <d v="2020-09-30T00:00:00"/>
    <s v="Rosa Capote"/>
    <s v="2447_0_1"/>
    <s v="2447_0_1_0001"/>
    <s v="Quijada"/>
    <s v="Cardozo"/>
    <s v="Yannelys Margarita"/>
    <n v="24477582"/>
    <x v="0"/>
    <x v="29"/>
    <x v="0"/>
    <n v="4128251351"/>
    <s v="quijadayannelys92@gmail.com"/>
    <s v="No"/>
    <s v="Si"/>
    <s v="Si"/>
    <s v="Si"/>
    <s v="No"/>
    <s v="No"/>
    <s v="No"/>
    <s v="No"/>
    <s v="No"/>
    <s v="No"/>
    <s v="No"/>
    <s v="No"/>
    <s v="No"/>
    <s v="No"/>
    <m/>
  </r>
  <r>
    <n v="209"/>
    <s v="Cacica Urimare"/>
    <x v="1"/>
    <x v="2"/>
    <x v="5"/>
    <s v="Terrazas de Cua"/>
    <s v="Toparca "/>
    <s v="Esp. Comunit."/>
    <s v="septiembre "/>
    <d v="2020-09-30T00:00:00"/>
    <s v="Rosa Capote"/>
    <s v="1395_0_1"/>
    <s v="1395_0_1_0001"/>
    <s v="Matos"/>
    <s v="Jaimes"/>
    <s v="Gabriela Ayari"/>
    <n v="13952119"/>
    <x v="0"/>
    <x v="64"/>
    <x v="0"/>
    <n v="4241428583"/>
    <s v="gabrielamat0103@gmail.com"/>
    <s v="No"/>
    <s v="Si"/>
    <s v="Si"/>
    <s v="Si"/>
    <s v="No"/>
    <s v="No"/>
    <s v="No"/>
    <s v="No"/>
    <s v="No"/>
    <s v="No"/>
    <s v="No"/>
    <s v="No"/>
    <s v="No"/>
    <s v="No"/>
    <m/>
  </r>
  <r>
    <n v="210"/>
    <s v="Cacica Urimare"/>
    <x v="1"/>
    <x v="2"/>
    <x v="5"/>
    <s v="Terrazas de Cua"/>
    <s v="Toparca "/>
    <s v="Esp. Comunit."/>
    <s v="septiembre "/>
    <d v="2020-09-30T00:00:00"/>
    <s v="Rosa Capote"/>
    <s v="2673_0_1"/>
    <s v="2673_0_1_0001"/>
    <s v="Hidalgo"/>
    <s v="Rodríguez"/>
    <s v="Mariana Patricia"/>
    <n v="26739186"/>
    <x v="0"/>
    <x v="13"/>
    <x v="0"/>
    <n v="4142042775"/>
    <s v="hidalgomariana71@gmail.com"/>
    <s v="No"/>
    <s v="Si"/>
    <s v="Si"/>
    <s v="No"/>
    <s v="No"/>
    <s v="No"/>
    <s v="No"/>
    <s v="No"/>
    <s v="No"/>
    <s v="No"/>
    <s v="No"/>
    <s v="No"/>
    <s v="No"/>
    <s v="No"/>
    <m/>
  </r>
  <r>
    <n v="211"/>
    <s v="Cacica Urimare"/>
    <x v="1"/>
    <x v="2"/>
    <x v="5"/>
    <s v="Terrazas de Cua"/>
    <s v="Toparca "/>
    <s v="Esp. Comunit."/>
    <s v="septiembre "/>
    <d v="2020-09-30T00:00:00"/>
    <s v="Rosa Capote"/>
    <s v="3126_0_1"/>
    <s v="3126_0_1_0001"/>
    <s v="Leal"/>
    <s v="Maldonado"/>
    <s v="Kleydelin Yuday"/>
    <n v="31263329"/>
    <x v="0"/>
    <x v="76"/>
    <x v="3"/>
    <n v="4242535108"/>
    <s v="kleydelinleal1@gmail.com"/>
    <s v="No"/>
    <s v="Si"/>
    <s v="No"/>
    <s v="No"/>
    <s v="No"/>
    <s v="No"/>
    <s v="No"/>
    <s v="No"/>
    <s v="No"/>
    <s v="No"/>
    <s v="No"/>
    <s v="Si"/>
    <s v="No"/>
    <s v="No"/>
    <m/>
  </r>
  <r>
    <n v="212"/>
    <s v="Cacica Urimare"/>
    <x v="1"/>
    <x v="2"/>
    <x v="5"/>
    <s v="Terrazas de Cua"/>
    <s v="Toparca "/>
    <s v="Esp. Comunit."/>
    <s v="septiembre "/>
    <d v="2020-09-30T00:00:00"/>
    <s v="Rosa Capote"/>
    <s v="2243_0_1"/>
    <s v="2243_0_1_0004"/>
    <s v="Trejo"/>
    <s v="Blanco"/>
    <s v="Geraldine Andreina"/>
    <n v="22434423"/>
    <x v="0"/>
    <x v="54"/>
    <x v="0"/>
    <n v="4129504831"/>
    <s v="geratrejob@hotmail.com"/>
    <s v="No"/>
    <s v="Si"/>
    <s v="No"/>
    <s v="No"/>
    <s v="No"/>
    <s v="Si"/>
    <s v="No"/>
    <s v="Si"/>
    <s v="No"/>
    <s v="No"/>
    <s v="No"/>
    <s v="Si"/>
    <s v="No"/>
    <s v="No"/>
    <m/>
  </r>
  <r>
    <n v="213"/>
    <s v="Cacica Urimare"/>
    <x v="1"/>
    <x v="2"/>
    <x v="5"/>
    <s v="Terrazas de Cua"/>
    <s v="Toparca "/>
    <s v="Esp. Comunit."/>
    <s v="septiembre "/>
    <d v="2020-09-30T00:00:00"/>
    <s v="Rosa Capote"/>
    <s v="1239_0_1"/>
    <s v="1239_0_1_0001"/>
    <s v="Perez"/>
    <s v="Marquina"/>
    <s v="Yuvirit Marlene"/>
    <n v="12391525"/>
    <x v="0"/>
    <x v="4"/>
    <x v="0"/>
    <n v="4140215674"/>
    <s v="yubirithpm21@gmail.com"/>
    <s v="No"/>
    <s v="Si"/>
    <s v="Si"/>
    <s v="No"/>
    <s v="No"/>
    <s v="No"/>
    <s v="No"/>
    <s v="No"/>
    <s v="No"/>
    <s v="No"/>
    <s v="No"/>
    <s v="No"/>
    <s v="No"/>
    <s v="No"/>
    <m/>
  </r>
  <r>
    <n v="214"/>
    <s v="Cacica Urimare"/>
    <x v="1"/>
    <x v="2"/>
    <x v="5"/>
    <s v="Terrazas de Cua"/>
    <s v="Toparca "/>
    <s v="Esp. Comunit."/>
    <s v="septiembre "/>
    <d v="2020-09-30T00:00:00"/>
    <s v="Rosa Capote"/>
    <s v="2357_0_1"/>
    <s v="2357_0_1_0001"/>
    <s v="Castillo"/>
    <s v="Castillo"/>
    <s v="Gleidis Yakelin"/>
    <n v="23577763"/>
    <x v="0"/>
    <x v="29"/>
    <x v="0"/>
    <n v="4120563303"/>
    <s v="gutierrezaranza0408@gmail.com"/>
    <s v="No"/>
    <s v="Si"/>
    <s v="Si"/>
    <s v="No"/>
    <s v="No"/>
    <s v="No"/>
    <s v="No"/>
    <s v="No"/>
    <s v="No"/>
    <s v="No"/>
    <s v="No"/>
    <s v="No"/>
    <s v="No"/>
    <s v="No"/>
    <m/>
  </r>
  <r>
    <n v="215"/>
    <s v="Cacica Urimare"/>
    <x v="1"/>
    <x v="2"/>
    <x v="5"/>
    <s v="Terrazas de Cua"/>
    <s v="Toparca "/>
    <s v="Esp. Comunit."/>
    <s v="septiembre "/>
    <d v="2020-09-30T00:00:00"/>
    <s v="Rosa Capote"/>
    <s v="2406_0_1"/>
    <s v="2406_0_1_0001"/>
    <s v="Morales"/>
    <s v="Torres"/>
    <s v="Genesis Yaribi"/>
    <n v="24064381"/>
    <x v="0"/>
    <x v="54"/>
    <x v="0"/>
    <n v="4143247535"/>
    <s v="genesismorales1608@gmail.com"/>
    <s v="No"/>
    <s v="Si"/>
    <s v="No"/>
    <s v="Si"/>
    <s v="No"/>
    <s v="No"/>
    <s v="No"/>
    <s v="No"/>
    <s v="Si"/>
    <s v="No"/>
    <s v="No"/>
    <s v="No"/>
    <s v="No"/>
    <s v="No"/>
    <m/>
  </r>
  <r>
    <n v="216"/>
    <s v="Cacica Urimare"/>
    <x v="1"/>
    <x v="2"/>
    <x v="5"/>
    <s v="Terrazas de Cua"/>
    <s v="Toparca "/>
    <s v="Esp. Comunit."/>
    <s v="septiembre "/>
    <d v="2020-09-30T00:00:00"/>
    <s v="Rosa Capote"/>
    <s v="2406_0_1"/>
    <s v="2406_0_1_0002"/>
    <s v="Sanz"/>
    <s v="Cardosa"/>
    <s v="Marlyn Yaniris"/>
    <n v="24064329"/>
    <x v="0"/>
    <x v="44"/>
    <x v="0"/>
    <m/>
    <m/>
    <s v="No"/>
    <s v="Si"/>
    <s v="Si"/>
    <s v="No"/>
    <s v="No"/>
    <s v="No"/>
    <s v="No"/>
    <s v="No"/>
    <s v="No"/>
    <s v="No"/>
    <s v="No"/>
    <s v="No"/>
    <s v="No"/>
    <s v="No"/>
    <m/>
  </r>
  <r>
    <n v="217"/>
    <s v="Cacica Urimare"/>
    <x v="1"/>
    <x v="2"/>
    <x v="5"/>
    <s v="Terrazas de Cua"/>
    <s v="Toparca "/>
    <s v="Esp. Comunit."/>
    <s v="septiembre "/>
    <d v="2020-09-30T00:00:00"/>
    <s v="Rosa Capote"/>
    <s v="2777_0_1"/>
    <s v="2777_0_1_0002"/>
    <s v="Hernandez"/>
    <s v="Roman"/>
    <s v="Hevisn Scarleth"/>
    <n v="27774577"/>
    <x v="0"/>
    <x v="2"/>
    <x v="0"/>
    <n v="4242406269"/>
    <m/>
    <s v="No"/>
    <s v="Si"/>
    <s v="No"/>
    <s v="No"/>
    <s v="No"/>
    <s v="Si"/>
    <s v="No"/>
    <s v="No"/>
    <s v="No"/>
    <s v="No"/>
    <s v="No"/>
    <s v="No"/>
    <s v="No"/>
    <s v="No"/>
    <m/>
  </r>
  <r>
    <n v="218"/>
    <s v="Cacica Urimare"/>
    <x v="1"/>
    <x v="2"/>
    <x v="5"/>
    <s v="Terrazas de Cua"/>
    <s v="Toparca "/>
    <s v="Esp. Comunit."/>
    <s v="septiembre "/>
    <d v="2020-09-30T00:00:00"/>
    <s v="Rosa Capote"/>
    <s v="1822_0_1"/>
    <s v="1822_0_1_0002"/>
    <s v="Monroy"/>
    <s v="Caldera"/>
    <s v="Scarleth"/>
    <n v="18221880"/>
    <x v="0"/>
    <x v="52"/>
    <x v="0"/>
    <n v="4143830658"/>
    <s v="scarlethmon@gmail.com"/>
    <s v="No"/>
    <s v="Si"/>
    <s v="No"/>
    <s v="No"/>
    <s v="No"/>
    <s v="No"/>
    <s v="No"/>
    <s v="No"/>
    <s v="No"/>
    <s v="No"/>
    <s v="No"/>
    <s v="No"/>
    <s v="No"/>
    <s v="No"/>
    <m/>
  </r>
  <r>
    <n v="219"/>
    <s v="Cacica Urimare"/>
    <x v="1"/>
    <x v="2"/>
    <x v="5"/>
    <s v="Terrazas de Cua"/>
    <s v="Toparca "/>
    <s v="Esp. Comunit."/>
    <s v="septiembre "/>
    <d v="2020-09-30T00:00:00"/>
    <s v="Rosa Capote"/>
    <s v="2968_0_1"/>
    <s v="2968_0_1_0002"/>
    <s v="Hernandez"/>
    <m/>
    <s v="Braini Wilmar"/>
    <n v="29683446"/>
    <x v="0"/>
    <x v="14"/>
    <x v="0"/>
    <m/>
    <m/>
    <s v="No"/>
    <s v="Si"/>
    <s v="Si"/>
    <s v="No"/>
    <s v="No"/>
    <s v="Si"/>
    <s v="No"/>
    <s v="No"/>
    <s v="No"/>
    <s v="No"/>
    <s v="No"/>
    <s v="No"/>
    <s v="No"/>
    <s v="No"/>
    <m/>
  </r>
  <r>
    <n v="220"/>
    <s v="Cacica Urimare"/>
    <x v="1"/>
    <x v="2"/>
    <x v="5"/>
    <s v="Terrazas de Cua"/>
    <s v="Toparca "/>
    <s v="Esp. Comunit."/>
    <s v="septiembre "/>
    <d v="2020-09-30T00:00:00"/>
    <s v="Rosa Capote"/>
    <s v="1712_0_1"/>
    <s v="1712_0_1_0001"/>
    <s v="Sojo"/>
    <s v="Bulto"/>
    <s v="Neysi Yuderlin"/>
    <n v="17123164"/>
    <x v="0"/>
    <x v="35"/>
    <x v="0"/>
    <n v="4268179055"/>
    <m/>
    <s v="No"/>
    <s v="Si"/>
    <s v="No"/>
    <s v="No"/>
    <s v="No"/>
    <s v="No"/>
    <s v="No"/>
    <s v="No"/>
    <s v="No"/>
    <s v="No"/>
    <s v="No"/>
    <s v="No"/>
    <s v="No"/>
    <s v="No"/>
    <m/>
  </r>
  <r>
    <n v="221"/>
    <s v="Cacica Urimare"/>
    <x v="1"/>
    <x v="2"/>
    <x v="5"/>
    <s v="Terrazas de Cua"/>
    <s v="Toparca "/>
    <s v="Esp. Comunit."/>
    <s v="septiembre "/>
    <d v="2020-09-30T00:00:00"/>
    <s v="Rosa Capote"/>
    <s v="2657_0_1"/>
    <s v="2657_0_1_0001"/>
    <s v="Rodriguez"/>
    <s v="Martinez"/>
    <s v="Ariana Jose"/>
    <n v="26573235"/>
    <x v="0"/>
    <x v="47"/>
    <x v="0"/>
    <m/>
    <m/>
    <s v="No"/>
    <s v="Si"/>
    <s v="No"/>
    <s v="No"/>
    <s v="No"/>
    <s v="No"/>
    <s v="No"/>
    <s v="No"/>
    <s v="No"/>
    <s v="No"/>
    <s v="No"/>
    <s v="No"/>
    <s v="No"/>
    <s v="No"/>
    <m/>
  </r>
  <r>
    <n v="222"/>
    <s v="Cacica Urimare"/>
    <x v="1"/>
    <x v="3"/>
    <x v="6"/>
    <s v="Dos Lagunas"/>
    <s v="Toparca "/>
    <s v="Esp. Comunit."/>
    <s v="septiembre "/>
    <d v="2020-09-30T00:00:00"/>
    <s v="Gabriela Henriquez"/>
    <s v="1769_0_1"/>
    <s v="1769_0_1_0001"/>
    <s v="Albarran"/>
    <s v="Urdaneta"/>
    <s v="yoseth zaibeth"/>
    <n v="17693495"/>
    <x v="0"/>
    <x v="69"/>
    <x v="0"/>
    <s v="N/T"/>
    <m/>
    <s v="No"/>
    <s v="Si"/>
    <s v="Si"/>
    <s v="Si"/>
    <s v="No"/>
    <s v="No"/>
    <s v="Si"/>
    <s v="Si"/>
    <s v="Si"/>
    <s v="No"/>
    <s v="Si"/>
    <s v="No"/>
    <s v="No"/>
    <s v="No"/>
    <m/>
  </r>
  <r>
    <n v="223"/>
    <s v="Cacica Urimare"/>
    <x v="1"/>
    <x v="3"/>
    <x v="6"/>
    <s v="Dos Lagunas"/>
    <s v="Toparca "/>
    <s v="Esp. Comunit."/>
    <s v="septiembre "/>
    <d v="2020-09-30T00:00:00"/>
    <s v="Gabriela Henriquez"/>
    <s v="5118_0_1"/>
    <s v="5118_0_1_0001"/>
    <s v="Martinez"/>
    <s v="Castillo"/>
    <s v="Ester"/>
    <n v="5118069"/>
    <x v="0"/>
    <x v="37"/>
    <x v="1"/>
    <s v="N/T"/>
    <m/>
    <s v="No"/>
    <s v="Si"/>
    <s v="Si"/>
    <s v="No"/>
    <s v="No"/>
    <s v="No"/>
    <s v="Si"/>
    <s v="No"/>
    <s v="No"/>
    <s v="No"/>
    <s v="Si"/>
    <s v="No"/>
    <s v="No"/>
    <s v="No"/>
    <m/>
  </r>
  <r>
    <n v="224"/>
    <s v="Cacica Urimare"/>
    <x v="1"/>
    <x v="3"/>
    <x v="6"/>
    <s v="Dos Lagunas"/>
    <s v="Toparca "/>
    <s v="Esp. Comunit."/>
    <s v="septiembre "/>
    <d v="2020-09-30T00:00:00"/>
    <s v="Gabriela Henriquez"/>
    <s v="3229_0_1"/>
    <s v="3229_0_1_0001"/>
    <s v="Berroteran"/>
    <s v="Sandoval"/>
    <s v="Adriana Elena"/>
    <n v="3229356"/>
    <x v="0"/>
    <x v="71"/>
    <x v="1"/>
    <s v="N/T"/>
    <m/>
    <s v="No"/>
    <s v="Si"/>
    <s v="Si"/>
    <s v="Si"/>
    <s v="No"/>
    <s v="No"/>
    <s v="Si"/>
    <s v="Si"/>
    <s v="No"/>
    <s v="Si"/>
    <s v="Si"/>
    <s v="No"/>
    <s v="No"/>
    <s v="No"/>
    <m/>
  </r>
  <r>
    <n v="225"/>
    <s v="Cacica Urimare"/>
    <x v="1"/>
    <x v="3"/>
    <x v="6"/>
    <s v="Dos Lagunas"/>
    <s v="Toparca "/>
    <s v="Esp. Comunit."/>
    <s v="septiembre "/>
    <d v="2020-09-30T00:00:00"/>
    <s v="Gabriela Henriquez"/>
    <s v="8214_0_1"/>
    <s v="8214_0_1_0001"/>
    <s v="Chirinos"/>
    <s v="Gutiérrez "/>
    <s v="Carmen Elena"/>
    <n v="8214339"/>
    <x v="0"/>
    <x v="38"/>
    <x v="1"/>
    <n v="4242797455"/>
    <m/>
    <s v="No"/>
    <s v="Si"/>
    <s v="Si"/>
    <s v="No"/>
    <s v="No"/>
    <s v="No"/>
    <s v="Si"/>
    <s v="No"/>
    <s v="No"/>
    <s v="No"/>
    <s v="No"/>
    <s v="No"/>
    <s v="No"/>
    <s v="No"/>
    <m/>
  </r>
  <r>
    <n v="226"/>
    <s v="Cacica Urimare"/>
    <x v="1"/>
    <x v="3"/>
    <x v="6"/>
    <s v="Dos Lagunas"/>
    <s v="Toparca "/>
    <s v="Esp. Comunit."/>
    <s v="septiembre "/>
    <d v="2020-09-30T00:00:00"/>
    <s v="Gabriela Henriquez"/>
    <s v="4822_0_1"/>
    <s v="4822_0_1_0001"/>
    <s v="Torres "/>
    <s v="Freites"/>
    <s v="Isha Rebeca"/>
    <n v="4822432"/>
    <x v="0"/>
    <x v="74"/>
    <x v="1"/>
    <s v="N/T"/>
    <m/>
    <s v="No"/>
    <s v="Si"/>
    <s v="Si"/>
    <s v="Si"/>
    <s v="No"/>
    <s v="No"/>
    <s v="Si"/>
    <s v="Si"/>
    <s v="No"/>
    <s v="No"/>
    <s v="No"/>
    <s v="No"/>
    <s v="No"/>
    <s v="No"/>
    <m/>
  </r>
  <r>
    <n v="227"/>
    <s v="Cacica Urimare"/>
    <x v="1"/>
    <x v="3"/>
    <x v="6"/>
    <s v="Dos Lagunas"/>
    <s v="Toparca "/>
    <s v="Esp. Comunit."/>
    <s v="septiembre "/>
    <d v="2020-09-30T00:00:00"/>
    <s v="Gabriela Henriquez"/>
    <s v="3339_0_1"/>
    <s v="3339_0_1_0001"/>
    <s v="Hernandez"/>
    <m/>
    <s v="Andrea"/>
    <n v="3339679"/>
    <x v="0"/>
    <x v="62"/>
    <x v="1"/>
    <s v="N/T"/>
    <m/>
    <s v="No"/>
    <s v="Si"/>
    <s v="Si"/>
    <s v="No"/>
    <s v="No"/>
    <s v="No"/>
    <s v="Si"/>
    <s v="No"/>
    <s v="No"/>
    <s v="Si"/>
    <s v="No"/>
    <s v="No"/>
    <s v="No"/>
    <s v="No"/>
    <m/>
  </r>
  <r>
    <n v="228"/>
    <s v="Cacica Urimare"/>
    <x v="1"/>
    <x v="3"/>
    <x v="6"/>
    <s v="Dos Lagunas"/>
    <s v="Toparca "/>
    <s v="Esp. Comunit."/>
    <s v="septiembre "/>
    <d v="2020-09-30T00:00:00"/>
    <s v="Gabriela Henriquez"/>
    <s v="4190_0_1"/>
    <s v="4190_0_1_0001"/>
    <s v="Rodríguez "/>
    <m/>
    <s v="Andres"/>
    <n v="4190794"/>
    <x v="0"/>
    <x v="50"/>
    <x v="1"/>
    <s v="N/T"/>
    <m/>
    <s v="No"/>
    <s v="Si"/>
    <s v="Si"/>
    <s v="No"/>
    <s v="No"/>
    <s v="No"/>
    <s v="Si"/>
    <s v="No"/>
    <s v="No"/>
    <s v="No"/>
    <s v="No"/>
    <s v="No"/>
    <s v="No"/>
    <s v="No"/>
    <m/>
  </r>
  <r>
    <n v="229"/>
    <s v="Cacica Urimare"/>
    <x v="1"/>
    <x v="3"/>
    <x v="6"/>
    <s v="Dos Lagunas"/>
    <s v="Toparca "/>
    <s v="Esp. Comunit."/>
    <s v="septiembre "/>
    <d v="2020-09-30T00:00:00"/>
    <s v="Gabriela Henriquez"/>
    <s v="3025_0_1"/>
    <s v="3025_0_1_0001"/>
    <s v="Useche"/>
    <s v="Castellano "/>
    <s v="Maritza Yohana"/>
    <n v="30256279"/>
    <x v="0"/>
    <x v="75"/>
    <x v="3"/>
    <s v="N/T"/>
    <m/>
    <s v="No"/>
    <s v="Si"/>
    <s v="Si"/>
    <s v="Si"/>
    <s v="Si"/>
    <s v="No"/>
    <s v="No"/>
    <s v="Si"/>
    <s v="Si"/>
    <s v="no "/>
    <s v="no "/>
    <s v="No"/>
    <s v="No"/>
    <s v="No"/>
    <m/>
  </r>
  <r>
    <n v="230"/>
    <s v="Cacica Urimare"/>
    <x v="1"/>
    <x v="3"/>
    <x v="6"/>
    <s v="Dos Lagunas"/>
    <s v="Toparca "/>
    <s v="Esp. Comunit."/>
    <s v="septiembre "/>
    <d v="2020-09-30T00:00:00"/>
    <s v="Gabriela Henriquez"/>
    <s v="5613_0_1"/>
    <s v="5613_0_1_0001"/>
    <s v="Silva"/>
    <s v="Sanchez"/>
    <s v="Amarilis"/>
    <n v="5613457"/>
    <x v="0"/>
    <x v="65"/>
    <x v="1"/>
    <n v="4267154709"/>
    <m/>
    <s v="No"/>
    <s v="Si"/>
    <s v="Si"/>
    <s v="Si"/>
    <s v="No"/>
    <s v="No"/>
    <s v="Si"/>
    <s v="Si"/>
    <s v="Si"/>
    <s v="No"/>
    <s v="no "/>
    <s v="No"/>
    <s v="No"/>
    <s v="No"/>
    <m/>
  </r>
  <r>
    <n v="231"/>
    <s v="Cacica Urimare"/>
    <x v="1"/>
    <x v="3"/>
    <x v="6"/>
    <s v="Dos Lagunas"/>
    <s v="Toparca "/>
    <s v="Esp. Comunit."/>
    <s v="septiembre "/>
    <d v="2020-09-30T00:00:00"/>
    <s v="Gabriela Henriquez"/>
    <s v="2536_0_1"/>
    <s v="2536_0_1_0001"/>
    <s v="Rondon"/>
    <s v="Ramírez"/>
    <s v="Brenda Daniela"/>
    <n v="25367033"/>
    <x v="0"/>
    <x v="44"/>
    <x v="0"/>
    <m/>
    <m/>
    <s v="No"/>
    <s v="Sí"/>
    <s v="Sí"/>
    <s v="No"/>
    <s v="No"/>
    <s v="Sí"/>
    <s v="No"/>
    <s v="No"/>
    <s v="No"/>
    <s v="Sí"/>
    <s v="no "/>
    <s v="No"/>
    <s v="No"/>
    <s v="No"/>
    <s v="Desnutrición"/>
  </r>
  <r>
    <n v="232"/>
    <s v="Cacica Urimare"/>
    <x v="1"/>
    <x v="3"/>
    <x v="6"/>
    <s v="Dos Lagunas"/>
    <s v="Toparca "/>
    <s v="Esp. Comunit."/>
    <s v="septiembre "/>
    <d v="2020-09-30T00:00:00"/>
    <s v="Gabriela Henriquez"/>
    <s v="1152_0_1"/>
    <s v="1152_0_1_0001"/>
    <m/>
    <s v="Medina"/>
    <s v="Rubelia Margarita"/>
    <n v="11525127"/>
    <x v="0"/>
    <x v="28"/>
    <x v="1"/>
    <m/>
    <m/>
    <s v="No"/>
    <s v="Sí"/>
    <s v="Sí"/>
    <s v="No"/>
    <s v="No"/>
    <s v="Sí"/>
    <s v="Sí"/>
    <s v="No"/>
    <s v="No"/>
    <s v="Sí"/>
    <s v="no "/>
    <s v="No"/>
    <s v="No"/>
    <s v="No"/>
    <s v="Problemas respiratorios y tiroides"/>
  </r>
  <r>
    <n v="233"/>
    <s v="Cacica Urimare"/>
    <x v="1"/>
    <x v="3"/>
    <x v="6"/>
    <s v="Dos Lagunas"/>
    <s v="Toparca "/>
    <s v="Esp. Comunit."/>
    <s v="septiembre "/>
    <d v="2020-09-30T00:00:00"/>
    <s v="Gabriela Henriquez"/>
    <s v="6903_0_1"/>
    <s v="6903_0_1_0001"/>
    <s v="Castillo"/>
    <s v="Aguilera"/>
    <s v="Carmen Noraida"/>
    <n v="6903122"/>
    <x v="0"/>
    <x v="48"/>
    <x v="1"/>
    <m/>
    <m/>
    <s v="No"/>
    <s v="Sí"/>
    <s v="No"/>
    <s v="No"/>
    <s v="No"/>
    <s v="Sí"/>
    <s v="No"/>
    <s v="No"/>
    <s v="No"/>
    <s v="Sí"/>
    <s v="no "/>
    <s v="No"/>
    <s v="No"/>
    <s v="No"/>
    <s v="Discapacidad Visual"/>
  </r>
  <r>
    <n v="234"/>
    <s v="Cacica Urimare"/>
    <x v="1"/>
    <x v="3"/>
    <x v="6"/>
    <s v="Dos Lagunas"/>
    <s v="Toparca "/>
    <s v="Esp. Comunit."/>
    <s v="septiembre "/>
    <d v="2020-09-30T00:00:00"/>
    <s v="Gabriela Henriquez"/>
    <s v="4290_0_1"/>
    <s v="4290_0_1_0001"/>
    <s v="Guevara"/>
    <s v="Rasquin"/>
    <s v="Maritza"/>
    <n v="4290617"/>
    <x v="0"/>
    <x v="67"/>
    <x v="1"/>
    <m/>
    <m/>
    <s v="No"/>
    <s v="Sí"/>
    <s v="No"/>
    <s v="No"/>
    <s v="No"/>
    <s v="Sí"/>
    <s v="Sí"/>
    <s v="No"/>
    <s v="No"/>
    <s v="Sí"/>
    <s v="no "/>
    <s v="No"/>
    <s v="No"/>
    <s v="No"/>
    <s v="Hipertensa, Cardiopatía Congénita"/>
  </r>
  <r>
    <n v="235"/>
    <s v="Cacica Urimare"/>
    <x v="1"/>
    <x v="3"/>
    <x v="6"/>
    <s v="Dos Lagunas"/>
    <s v="Toparca "/>
    <s v="Esp. Comunit."/>
    <s v="septiembre "/>
    <d v="2020-09-30T00:00:00"/>
    <s v="Gabriela Henriquez"/>
    <s v="2048_0_1"/>
    <s v="2048_0_1_0001"/>
    <s v="Briceño"/>
    <s v="Flores"/>
    <s v="Rosa Alejandra"/>
    <n v="20484193"/>
    <x v="0"/>
    <x v="33"/>
    <x v="0"/>
    <m/>
    <m/>
    <s v="No"/>
    <s v="Sí"/>
    <s v="Sí"/>
    <s v="No"/>
    <s v="No"/>
    <s v="Sí"/>
    <s v="Sí"/>
    <s v="Sí"/>
    <s v="No"/>
    <s v="Sí"/>
    <s v="no "/>
    <s v="No"/>
    <s v="No"/>
    <s v="No"/>
    <s v="Tensión Alta"/>
  </r>
  <r>
    <n v="236"/>
    <s v="Cacica Urimare"/>
    <x v="1"/>
    <x v="3"/>
    <x v="6"/>
    <s v="Dos Lagunas"/>
    <s v="Toparca "/>
    <s v="Esp. Comunit."/>
    <s v="septiembre "/>
    <d v="2020-09-30T00:00:00"/>
    <s v="Gabriela Henriquez"/>
    <s v="6902_0_1"/>
    <s v="6902_0_1_0001"/>
    <s v="Gonzales"/>
    <s v="Linares"/>
    <s v="Haide"/>
    <n v="6902833"/>
    <x v="0"/>
    <x v="25"/>
    <x v="1"/>
    <m/>
    <m/>
    <s v="No"/>
    <s v="Sí"/>
    <s v="No"/>
    <s v="No"/>
    <s v="No"/>
    <s v="Sí"/>
    <s v="No"/>
    <s v="Sí"/>
    <s v="No"/>
    <s v="Sí"/>
    <s v="no "/>
    <s v="No"/>
    <s v="No"/>
    <s v="No"/>
    <s v="Artrosis,Operación de rodilla"/>
  </r>
  <r>
    <n v="237"/>
    <s v="Cacica Urimare"/>
    <x v="1"/>
    <x v="3"/>
    <x v="6"/>
    <s v="Dos Lagunas"/>
    <s v="Toparca "/>
    <s v="Esp. Comunit."/>
    <s v="septiembre "/>
    <d v="2020-09-30T00:00:00"/>
    <s v="Gabriela Henriquez"/>
    <s v="3633_0_1"/>
    <s v="3633_0_1_0001"/>
    <s v="Abache"/>
    <m/>
    <s v="Carmen Lucrecia"/>
    <n v="3633815"/>
    <x v="0"/>
    <x v="72"/>
    <x v="1"/>
    <m/>
    <m/>
    <s v="No"/>
    <s v="No"/>
    <s v="No"/>
    <s v="No"/>
    <s v="No"/>
    <s v="Sí"/>
    <s v="No"/>
    <s v="No"/>
    <s v="No"/>
    <s v="Sí"/>
    <s v="no "/>
    <s v="No"/>
    <s v="No"/>
    <s v="No"/>
    <s v="Tensión Alta"/>
  </r>
  <r>
    <n v="238"/>
    <s v="Cacica Urimare"/>
    <x v="1"/>
    <x v="3"/>
    <x v="6"/>
    <s v="Dos Lagunas"/>
    <s v="Toparca "/>
    <s v="Esp. Comunit."/>
    <s v="septiembre "/>
    <d v="2020-09-30T00:00:00"/>
    <s v="Gabriela Henriquez"/>
    <s v="6997_0_1"/>
    <s v="6997_0_1_0001"/>
    <s v="Guevara"/>
    <s v="Rasquin"/>
    <s v="Luisa Marbelia"/>
    <n v="6997881"/>
    <x v="0"/>
    <x v="42"/>
    <x v="1"/>
    <m/>
    <m/>
    <s v="No"/>
    <s v="Sí"/>
    <s v="Sí"/>
    <s v="No"/>
    <s v="No"/>
    <s v="Sí"/>
    <s v="Sí"/>
    <s v="Sí"/>
    <s v="No"/>
    <s v="Sí"/>
    <s v="no "/>
    <s v="No"/>
    <s v="No"/>
    <s v="No"/>
    <s v="Hipertensa"/>
  </r>
  <r>
    <n v="239"/>
    <s v="Cacica Urimare"/>
    <x v="1"/>
    <x v="3"/>
    <x v="6"/>
    <s v="Dos Lagunas"/>
    <s v="Toparca "/>
    <s v="Esp. Comunit."/>
    <s v="septiembre "/>
    <d v="2020-09-30T00:00:00"/>
    <s v="Gabriela Henriquez"/>
    <s v="1266_0_1"/>
    <s v="1266_0_1_0001"/>
    <s v="Crespo"/>
    <s v="Gonzales"/>
    <s v="María"/>
    <n v="12669643"/>
    <x v="0"/>
    <x v="32"/>
    <x v="0"/>
    <m/>
    <m/>
    <s v="No"/>
    <s v="Sí"/>
    <s v="Sí"/>
    <s v="No"/>
    <s v="No"/>
    <s v="Sí"/>
    <s v="No"/>
    <s v="Sí"/>
    <s v="No"/>
    <s v="Sí"/>
    <s v="no "/>
    <s v="No"/>
    <s v="No"/>
    <s v="No"/>
    <s v="Alérgica a las picadas"/>
  </r>
  <r>
    <n v="240"/>
    <s v="Cacica Urimare"/>
    <x v="1"/>
    <x v="3"/>
    <x v="6"/>
    <s v="Dos Lagunas"/>
    <s v="Toparca "/>
    <s v="Esp. Comunit."/>
    <s v="septiembre "/>
    <d v="2020-09-30T00:00:00"/>
    <s v="Gabriela Henriquez"/>
    <s v="2749_0_1"/>
    <s v="2749_0_1_0001"/>
    <s v="Martínez"/>
    <s v="Crespo"/>
    <s v="Yesica Daniela"/>
    <n v="27498529"/>
    <x v="0"/>
    <x v="13"/>
    <x v="0"/>
    <m/>
    <m/>
    <s v="No"/>
    <s v="Sí"/>
    <s v="Sí"/>
    <s v="No"/>
    <s v="No"/>
    <s v="No"/>
    <s v="Sí"/>
    <s v="Sí"/>
    <s v="No"/>
    <s v="Sí"/>
    <s v="no "/>
    <s v="No"/>
    <s v="No"/>
    <s v="No"/>
    <s v="Madre soltera de 2 hijos"/>
  </r>
  <r>
    <n v="241"/>
    <s v="Cacica Urimare"/>
    <x v="1"/>
    <x v="4"/>
    <x v="7"/>
    <s v="Ciudad Miranda"/>
    <s v="Toparca "/>
    <s v="Esp. Comunit."/>
    <s v="septiembre "/>
    <d v="2020-09-30T00:00:00"/>
    <s v="Gabriela Henriquez"/>
    <s v="1753_0_1"/>
    <s v="1753_0_1_0002"/>
    <s v="Yepez "/>
    <s v="Quintero"/>
    <s v="Leydi Johana"/>
    <n v="17531567"/>
    <x v="0"/>
    <x v="45"/>
    <x v="0"/>
    <m/>
    <m/>
    <s v="No"/>
    <s v="Sí"/>
    <s v="No"/>
    <s v="No"/>
    <s v="No"/>
    <s v="Sí"/>
    <s v="Sí"/>
    <s v="No"/>
    <s v="No"/>
    <s v="No"/>
    <s v="no "/>
    <s v="No"/>
    <s v="No"/>
    <s v="No"/>
    <s v="Sindrome-Drow"/>
  </r>
  <r>
    <n v="242"/>
    <s v="Cacica Urimare"/>
    <x v="1"/>
    <x v="4"/>
    <x v="7"/>
    <s v="Ciudad Miranda"/>
    <s v="Toparca "/>
    <s v="Esp. Comunit."/>
    <s v="septiembre "/>
    <d v="2020-09-30T00:00:00"/>
    <s v="Gabriela Henriquez"/>
    <s v="2774_0_1"/>
    <s v="2774_0_1_0001"/>
    <s v="Tovar "/>
    <s v="Garcia"/>
    <s v="Maria Fernanda"/>
    <n v="27742788"/>
    <x v="0"/>
    <x v="56"/>
    <x v="0"/>
    <m/>
    <m/>
    <s v="No"/>
    <s v="Sí"/>
    <s v="No"/>
    <s v="No"/>
    <s v="No"/>
    <s v="Sí"/>
    <s v="Sí"/>
    <s v="No"/>
    <s v="No"/>
    <s v="No"/>
    <s v="no "/>
    <s v="No"/>
    <s v="No"/>
    <s v="No"/>
    <s v="Retardo M."/>
  </r>
  <r>
    <n v="243"/>
    <s v="Cacica Urimare"/>
    <x v="1"/>
    <x v="4"/>
    <x v="7"/>
    <s v="Ciudad Miranda"/>
    <s v="Toparca "/>
    <s v="Esp. Comunit."/>
    <s v="septiembre "/>
    <d v="2020-09-30T00:00:00"/>
    <s v="Gabriela Henriquez"/>
    <s v="2649_0_1"/>
    <s v="2649_0_1_0001"/>
    <s v="Muñoz"/>
    <s v="Hernandez"/>
    <s v="Karlin Carmelina"/>
    <n v="26497460"/>
    <x v="0"/>
    <x v="10"/>
    <x v="0"/>
    <m/>
    <m/>
    <s v="No"/>
    <s v="No"/>
    <s v="Sí"/>
    <s v="No"/>
    <s v="No"/>
    <s v="Sí"/>
    <s v="Sí"/>
    <s v="No"/>
    <s v="No"/>
    <s v="No"/>
    <s v="no "/>
    <s v="No"/>
    <s v="No"/>
    <s v="No"/>
    <s v="Sin vivenda,y tiene niña con discapacidad Motora con varias operaciones por realizar."/>
  </r>
  <r>
    <n v="244"/>
    <s v="Cacica Urimare"/>
    <x v="1"/>
    <x v="4"/>
    <x v="7"/>
    <s v="Ciudad Miranda"/>
    <s v="Toparca "/>
    <s v="Esp. Comunit."/>
    <s v="septiembre "/>
    <d v="2020-09-30T00:00:00"/>
    <s v="Gabriela Henriquez"/>
    <s v="2759_0_1"/>
    <s v="2759_0_1_0001"/>
    <s v="Toledo "/>
    <s v="Sandoval"/>
    <s v="Kleiner Yorgelis"/>
    <n v="27599430"/>
    <x v="0"/>
    <x v="47"/>
    <x v="0"/>
    <m/>
    <m/>
    <s v="No"/>
    <s v="No"/>
    <s v="Sí"/>
    <s v="No"/>
    <s v="Sí"/>
    <s v="No"/>
    <s v="No"/>
    <s v="No"/>
    <s v="No"/>
    <s v="No"/>
    <s v="no "/>
    <s v="No"/>
    <s v="No"/>
    <s v="No"/>
    <s v="Sin vivienda arimada"/>
  </r>
  <r>
    <n v="245"/>
    <s v="Cacica Urimare"/>
    <x v="1"/>
    <x v="4"/>
    <x v="7"/>
    <s v="Ciudad Miranda"/>
    <s v="Toparca "/>
    <s v="Esp. Comunit."/>
    <s v="septiembre "/>
    <d v="2020-09-30T00:00:00"/>
    <s v="Gabriela Henriquez"/>
    <s v="6146_0_1"/>
    <s v="6146_0_1_0001"/>
    <s v="Gutierrez"/>
    <s v="Aviles"/>
    <s v="Carmen Rosa"/>
    <n v="6146342"/>
    <x v="0"/>
    <x v="48"/>
    <x v="1"/>
    <m/>
    <m/>
    <s v="No"/>
    <s v="Sí"/>
    <s v="No"/>
    <s v="No"/>
    <s v="No"/>
    <s v="No"/>
    <s v="No"/>
    <s v="Sí"/>
    <s v="Sí"/>
    <s v="No"/>
    <s v="No"/>
    <s v="No"/>
    <s v="No"/>
    <s v="No"/>
    <m/>
  </r>
  <r>
    <n v="246"/>
    <s v="Cacica Urimare"/>
    <x v="1"/>
    <x v="4"/>
    <x v="7"/>
    <s v="Ciudad Miranda"/>
    <s v="Toparca "/>
    <s v="Esp. Comunit."/>
    <s v="septiembre "/>
    <d v="2020-09-30T00:00:00"/>
    <s v="Gabriela Henriquez"/>
    <s v="2737_0_1"/>
    <s v="2737_0_1_0001"/>
    <s v="Brito "/>
    <s v="Blanco"/>
    <s v="Eugenia Gleidys"/>
    <n v="27377704"/>
    <x v="0"/>
    <x v="13"/>
    <x v="0"/>
    <m/>
    <m/>
    <s v="No"/>
    <s v="No"/>
    <s v="Sí"/>
    <s v="No"/>
    <s v="Sí"/>
    <s v="Sí"/>
    <s v="No"/>
    <s v="No"/>
    <s v="No"/>
    <s v="No"/>
    <s v="No"/>
    <s v="No"/>
    <s v="No"/>
    <s v="No"/>
    <s v="Sin vivienda arrimada, convulsiona"/>
  </r>
  <r>
    <n v="247"/>
    <s v="Cacica Urimare"/>
    <x v="1"/>
    <x v="4"/>
    <x v="7"/>
    <s v="Ciudad Miranda"/>
    <s v="Toparca "/>
    <s v="Esp. Comunit."/>
    <s v="septiembre "/>
    <d v="2020-09-30T00:00:00"/>
    <s v="Gabriela Henriquez"/>
    <s v="2737_0_1"/>
    <s v="2737_0_1_0002"/>
    <s v="Brito "/>
    <s v="Blanco"/>
    <s v="Glendys Liseth"/>
    <n v="27374192"/>
    <x v="0"/>
    <x v="46"/>
    <x v="0"/>
    <m/>
    <m/>
    <s v="No"/>
    <s v="No"/>
    <s v="Sí"/>
    <s v="No"/>
    <s v="Sí"/>
    <s v="No"/>
    <s v="No"/>
    <s v="No"/>
    <s v="No"/>
    <s v="No"/>
    <s v="No"/>
    <s v="No"/>
    <s v="No"/>
    <s v="No"/>
    <s v="Sin vivienda.arimada"/>
  </r>
  <r>
    <n v="248"/>
    <s v="Cacica Urimare"/>
    <x v="1"/>
    <x v="4"/>
    <x v="7"/>
    <s v="Ciudad Miranda"/>
    <s v="Toparca "/>
    <s v="Esp. Comunit."/>
    <s v="septiembre "/>
    <d v="2020-09-30T00:00:00"/>
    <s v="Gabriela Henriquez"/>
    <s v="2361_0_1"/>
    <s v="2361_0_1_0004"/>
    <s v="Chirinos"/>
    <s v="Campo"/>
    <s v="Yelis Andreina"/>
    <n v="23618827"/>
    <x v="0"/>
    <x v="17"/>
    <x v="0"/>
    <m/>
    <m/>
    <s v="No"/>
    <s v="No"/>
    <s v="Sí"/>
    <s v="No"/>
    <s v="Sí"/>
    <s v="No"/>
    <s v="No"/>
    <s v="No"/>
    <s v="No"/>
    <s v="No"/>
    <s v="No"/>
    <s v="No"/>
    <s v="No"/>
    <s v="No"/>
    <s v="Sin vivienda arimada"/>
  </r>
  <r>
    <n v="249"/>
    <s v="Cacica Urimare"/>
    <x v="1"/>
    <x v="4"/>
    <x v="7"/>
    <s v="Ciudad Miranda"/>
    <s v="Toparca "/>
    <s v="Esp. Comunit."/>
    <s v="septiembre "/>
    <d v="2020-09-30T00:00:00"/>
    <s v="Gabriela Henriquez"/>
    <s v="3034_0_1"/>
    <s v="3034_0_1_0001"/>
    <s v="Delgados"/>
    <s v="Hernandez"/>
    <s v="Johainer"/>
    <n v="30347105"/>
    <x v="0"/>
    <x v="75"/>
    <x v="3"/>
    <m/>
    <m/>
    <s v="No"/>
    <s v="No"/>
    <s v="Sí"/>
    <s v="No"/>
    <s v="Sí"/>
    <s v="No"/>
    <s v="No"/>
    <s v="No"/>
    <s v="No"/>
    <s v="No"/>
    <s v="No"/>
    <s v="No"/>
    <s v="Si"/>
    <s v="No"/>
    <s v="Sin vivienda arimada"/>
  </r>
  <r>
    <n v="250"/>
    <s v="Cacica Urimare"/>
    <x v="1"/>
    <x v="4"/>
    <x v="7"/>
    <s v="Ciudad Miranda"/>
    <s v="Toparca "/>
    <s v="Esp. Comunit."/>
    <s v="septiembre "/>
    <d v="2020-09-30T00:00:00"/>
    <s v="Gabriela Henriquez"/>
    <s v="2971_0_1"/>
    <s v="2971_0_1_0001"/>
    <s v="Cardenas"/>
    <s v="Coronado"/>
    <s v="Yvanis Gladiusca"/>
    <n v="29710545"/>
    <x v="0"/>
    <x v="75"/>
    <x v="3"/>
    <m/>
    <m/>
    <s v="No"/>
    <s v="No"/>
    <s v="Sí"/>
    <s v="Sí"/>
    <s v="No"/>
    <s v="No"/>
    <s v="No"/>
    <s v="No"/>
    <s v="No"/>
    <s v="No"/>
    <s v="No"/>
    <s v="No"/>
    <s v="Si"/>
    <s v="No"/>
    <s v="Sin vivienda  arimada"/>
  </r>
  <r>
    <n v="251"/>
    <s v="Cacica Urimare"/>
    <x v="1"/>
    <x v="5"/>
    <x v="8"/>
    <s v="Lomas de Guadalupe"/>
    <s v="Toparca "/>
    <s v="Esp. Comunit."/>
    <s v="septiembre "/>
    <d v="2020-09-30T00:00:00"/>
    <s v="Gabriela Henriquez"/>
    <s v="1846_0_1"/>
    <s v="1846_0_1_0001"/>
    <s v="Sanchez"/>
    <s v="Yepez"/>
    <s v="Yusmery"/>
    <n v="18461374"/>
    <x v="0"/>
    <x v="33"/>
    <x v="0"/>
    <m/>
    <m/>
    <s v="No"/>
    <s v="Sí"/>
    <s v="Sí"/>
    <s v="Sí"/>
    <s v="No"/>
    <s v="Sí"/>
    <s v="No"/>
    <s v="No"/>
    <s v="Sí"/>
    <s v="No"/>
    <s v="Sí"/>
    <s v="No"/>
    <s v="No"/>
    <s v="No"/>
    <m/>
  </r>
  <r>
    <n v="252"/>
    <s v="Cacica Urimare"/>
    <x v="1"/>
    <x v="5"/>
    <x v="8"/>
    <s v="Lomas de Guadalupe"/>
    <s v="Toparca "/>
    <s v="Esp. Comunit."/>
    <s v="septiembre "/>
    <d v="2020-09-30T00:00:00"/>
    <s v="Gabriela Henriquez"/>
    <s v="1722_0_1"/>
    <s v="1722_0_1_0001"/>
    <s v="Bravo"/>
    <s v="Delgado"/>
    <s v="Carolay "/>
    <n v="17225067"/>
    <x v="0"/>
    <x v="27"/>
    <x v="0"/>
    <m/>
    <m/>
    <s v="No"/>
    <s v="Sí"/>
    <s v="Sí"/>
    <s v="Sí"/>
    <s v="No"/>
    <s v="Sí"/>
    <s v="No"/>
    <s v="No"/>
    <s v="Sí"/>
    <s v="No"/>
    <s v="Sí"/>
    <s v="No"/>
    <s v="No"/>
    <s v="No"/>
    <m/>
  </r>
  <r>
    <n v="253"/>
    <s v="Cacica Urimare"/>
    <x v="1"/>
    <x v="5"/>
    <x v="8"/>
    <s v="Lomas de Guadalupe"/>
    <s v="Toparca "/>
    <s v="Esp. Comunit."/>
    <s v="septiembre "/>
    <d v="2020-09-30T00:00:00"/>
    <s v="Gabriela Henriquez"/>
    <s v="1570_0_1"/>
    <s v="1570_0_1_0001"/>
    <s v="Flores"/>
    <s v="Villegas"/>
    <s v="Yusbely"/>
    <n v="15700341"/>
    <x v="0"/>
    <x v="64"/>
    <x v="0"/>
    <m/>
    <m/>
    <s v="No"/>
    <s v="Sí"/>
    <s v="Sí"/>
    <s v="Sí"/>
    <s v="No"/>
    <s v="Sí"/>
    <s v="No"/>
    <s v="No"/>
    <s v="Sí"/>
    <s v="No"/>
    <s v="Sí"/>
    <s v="No"/>
    <s v="No"/>
    <s v="No"/>
    <m/>
  </r>
  <r>
    <n v="254"/>
    <s v="Cacica Urimare"/>
    <x v="1"/>
    <x v="5"/>
    <x v="8"/>
    <s v="Lomas de Guadalupe"/>
    <s v="Toparca "/>
    <s v="Esp. Comunit."/>
    <s v="septiembre "/>
    <d v="2020-09-30T00:00:00"/>
    <s v="Gabriela Henriquez"/>
    <s v="1983_0_1"/>
    <s v="1983_0_1_0001"/>
    <s v="Gardona"/>
    <m/>
    <s v="Betzabeth"/>
    <n v="19830513"/>
    <x v="0"/>
    <x v="17"/>
    <x v="0"/>
    <m/>
    <m/>
    <s v="No"/>
    <s v="Sí"/>
    <s v="Sí"/>
    <s v="Sí"/>
    <s v="No"/>
    <s v="No"/>
    <s v="No"/>
    <s v="No"/>
    <s v="No"/>
    <s v="No"/>
    <s v="Sí"/>
    <s v="No"/>
    <s v="No"/>
    <s v="No"/>
    <m/>
  </r>
  <r>
    <n v="255"/>
    <s v="Cacica Urimare"/>
    <x v="1"/>
    <x v="5"/>
    <x v="8"/>
    <s v="Lomas de Guadalupe"/>
    <s v="Toparca "/>
    <s v="Esp. Comunit."/>
    <s v="septiembre "/>
    <d v="2020-09-30T00:00:00"/>
    <s v="Gabriela Henriquez"/>
    <s v="1192_0_1"/>
    <s v="1192_0_1_0001"/>
    <s v="Yepez"/>
    <m/>
    <s v="Yolimar"/>
    <n v="11928640"/>
    <x v="0"/>
    <x v="12"/>
    <x v="0"/>
    <m/>
    <m/>
    <s v="Si"/>
    <s v="Sí"/>
    <s v="Sí"/>
    <s v="No"/>
    <s v="No"/>
    <s v="No"/>
    <s v="Sí"/>
    <s v="No"/>
    <s v="Sí"/>
    <s v="No"/>
    <s v="Sí"/>
    <s v="No"/>
    <s v="No"/>
    <s v="No"/>
    <m/>
  </r>
  <r>
    <n v="256"/>
    <s v="Cacica Urimare"/>
    <x v="1"/>
    <x v="5"/>
    <x v="8"/>
    <s v="Lomas de Guadalupe"/>
    <s v="Toparca "/>
    <s v="Esp. Comunit."/>
    <s v="septiembre "/>
    <d v="2020-09-30T00:00:00"/>
    <s v="Gabriela Henriquez"/>
    <s v="2309_0_1"/>
    <s v="2309_0_1_0001"/>
    <s v="Molina"/>
    <s v="Sanabria"/>
    <s v="Bertha"/>
    <n v="23099044"/>
    <x v="0"/>
    <x v="29"/>
    <x v="0"/>
    <m/>
    <m/>
    <s v="No"/>
    <s v="Sí"/>
    <s v="Sí"/>
    <s v="No"/>
    <s v="No"/>
    <s v="No"/>
    <s v="No"/>
    <s v="No"/>
    <s v="Sí"/>
    <s v="No"/>
    <s v="Sí"/>
    <s v="No"/>
    <s v="No"/>
    <s v="No"/>
    <m/>
  </r>
  <r>
    <n v="257"/>
    <s v="Cacica Urimare"/>
    <x v="1"/>
    <x v="5"/>
    <x v="8"/>
    <s v="Lomas de Guadalupe"/>
    <s v="Toparca "/>
    <s v="Esp. Comunit."/>
    <s v="septiembre "/>
    <d v="2020-09-30T00:00:00"/>
    <s v="Gabriela Henriquez"/>
    <s v="2363_0_1"/>
    <s v="2363_0_1_0001"/>
    <s v="Espatola "/>
    <s v="Duran"/>
    <s v="Lina"/>
    <n v="23636345"/>
    <x v="0"/>
    <x v="1"/>
    <x v="0"/>
    <m/>
    <m/>
    <s v="No"/>
    <s v="Sí"/>
    <s v="Sí"/>
    <s v="No"/>
    <s v="No"/>
    <s v="No"/>
    <s v="No"/>
    <s v="No"/>
    <s v="No"/>
    <s v="No"/>
    <s v="Sí"/>
    <s v="No"/>
    <s v="No"/>
    <s v="No"/>
    <m/>
  </r>
  <r>
    <n v="258"/>
    <s v="Cacica Urimare"/>
    <x v="1"/>
    <x v="5"/>
    <x v="8"/>
    <s v="Lomas de Guadalupe"/>
    <s v="Toparca "/>
    <s v="Esp. Comunit."/>
    <s v="septiembre "/>
    <d v="2020-09-30T00:00:00"/>
    <s v="Gabriela Henriquez"/>
    <s v="1804_0_1"/>
    <s v="1804_0_1_0001"/>
    <s v="Guerrero"/>
    <s v="Angulo"/>
    <s v="Maizabelith"/>
    <n v="18040924"/>
    <x v="0"/>
    <x v="27"/>
    <x v="0"/>
    <m/>
    <m/>
    <s v="No"/>
    <s v="Sí"/>
    <s v="Sí"/>
    <s v="No"/>
    <s v="No"/>
    <s v="No"/>
    <s v="No"/>
    <s v="No"/>
    <s v="Sí"/>
    <s v="No"/>
    <s v="Sí"/>
    <s v="No"/>
    <s v="No"/>
    <s v="No"/>
    <m/>
  </r>
  <r>
    <n v="259"/>
    <s v="Cacica Urimare"/>
    <x v="1"/>
    <x v="5"/>
    <x v="8"/>
    <s v="Lomas de Guadalupe"/>
    <s v="Toparca "/>
    <s v="Esp. Comunit."/>
    <s v="septiembre "/>
    <d v="2020-09-30T00:00:00"/>
    <s v="Gabriela Henriquez"/>
    <s v="1361_0_1"/>
    <s v="1361_0_1_0001"/>
    <s v="Bermudez"/>
    <s v="Rios"/>
    <s v="Francis"/>
    <n v="13617876"/>
    <x v="0"/>
    <x v="7"/>
    <x v="0"/>
    <m/>
    <m/>
    <s v="No"/>
    <s v="Sí"/>
    <s v="Sí"/>
    <s v="No"/>
    <s v="No"/>
    <s v="No"/>
    <s v="No"/>
    <s v="Sí"/>
    <s v="Sí"/>
    <s v="No"/>
    <s v="Sí"/>
    <s v="No"/>
    <s v="No"/>
    <s v="No"/>
    <m/>
  </r>
  <r>
    <n v="260"/>
    <s v="Cacica Urimare"/>
    <x v="1"/>
    <x v="5"/>
    <x v="8"/>
    <s v="Lomas de Guadalupe"/>
    <s v="Toparca "/>
    <s v="Esp. Comunit."/>
    <s v="septiembre "/>
    <d v="2020-09-30T00:00:00"/>
    <s v="Gabriela Henriquez"/>
    <s v="1818_0_1"/>
    <s v="1818_0_1_0002"/>
    <s v="Geogo"/>
    <s v="Buelvas"/>
    <s v="Oriana"/>
    <n v="18187086"/>
    <x v="0"/>
    <x v="30"/>
    <x v="0"/>
    <m/>
    <m/>
    <s v="No"/>
    <s v="Sí"/>
    <s v="Sí"/>
    <s v="Sí"/>
    <s v="No"/>
    <s v="No"/>
    <s v="No"/>
    <s v="No"/>
    <s v="Sí"/>
    <s v="No"/>
    <s v="Sí"/>
    <s v="No"/>
    <s v="No"/>
    <s v="No"/>
    <m/>
  </r>
  <r>
    <n v="261"/>
    <s v="Cacica Urimare"/>
    <x v="1"/>
    <x v="6"/>
    <x v="5"/>
    <s v="Ciudad Zamora"/>
    <s v="Toparca"/>
    <s v="Esp. Comunit."/>
    <s v="septiembre "/>
    <d v="2020-09-30T00:00:00"/>
    <s v="Gabriela Henriquez"/>
    <s v="1705_0_1"/>
    <m/>
    <s v="Trujillo"/>
    <m/>
    <s v="Liliana"/>
    <n v="1705913"/>
    <x v="0"/>
    <x v="15"/>
    <x v="0"/>
    <m/>
    <m/>
    <s v="No"/>
    <s v="No"/>
    <s v="Si"/>
    <s v="Si"/>
    <s v="Si"/>
    <s v="No"/>
    <s v="No"/>
    <s v="No"/>
    <s v="No"/>
    <s v="No"/>
    <s v="No"/>
    <s v="No"/>
    <s v="No"/>
    <s v="No"/>
    <m/>
  </r>
  <r>
    <n v="262"/>
    <s v="Cacica Urimare"/>
    <x v="1"/>
    <x v="1"/>
    <x v="3"/>
    <s v="El Cañaote"/>
    <s v="Cacica"/>
    <s v="Esp. Comunit."/>
    <s v="septiembre "/>
    <d v="2020-09-30T00:00:00"/>
    <s v="Gabriela Henriquez"/>
    <s v="1403_0_1"/>
    <m/>
    <s v="Mulato"/>
    <s v="Cruz"/>
    <s v="Yudith"/>
    <n v="14035515"/>
    <x v="0"/>
    <x v="15"/>
    <x v="0"/>
    <n v="4164088939"/>
    <m/>
    <s v="No"/>
    <s v="No"/>
    <s v="Si"/>
    <s v="Si"/>
    <s v="Si"/>
    <s v="No"/>
    <s v="No"/>
    <s v="No"/>
    <s v="Sí"/>
    <s v="Si"/>
    <s v="No"/>
    <s v="No"/>
    <s v="No"/>
    <s v="No"/>
    <m/>
  </r>
  <r>
    <n v="263"/>
    <s v="Cacica Urimare"/>
    <x v="1"/>
    <x v="1"/>
    <x v="3"/>
    <s v="El Morro"/>
    <s v="Cacica"/>
    <s v="Esp. Comunit."/>
    <s v="septiembre "/>
    <d v="2020-09-30T00:00:00"/>
    <s v="Gabriela Henriquez"/>
    <s v="1018_0_1"/>
    <m/>
    <s v="Palacios"/>
    <m/>
    <s v="Cruz"/>
    <n v="10181820"/>
    <x v="0"/>
    <x v="38"/>
    <x v="1"/>
    <m/>
    <m/>
    <s v="No"/>
    <s v="No"/>
    <s v="Si"/>
    <s v="Si"/>
    <s v="Sí"/>
    <s v="No"/>
    <s v="No"/>
    <s v="No"/>
    <s v="Sí"/>
    <s v="Si"/>
    <s v="No"/>
    <s v="No"/>
    <s v="No"/>
    <s v="No"/>
    <m/>
  </r>
  <r>
    <n v="264"/>
    <s v="Cacica Urimare"/>
    <x v="1"/>
    <x v="1"/>
    <x v="3"/>
    <s v="El Morro"/>
    <s v="Cacica"/>
    <s v="Esp. Comunit."/>
    <s v="septiembre "/>
    <d v="2020-09-30T00:00:00"/>
    <s v="Gabriela Henriquez"/>
    <s v="1666_0_1"/>
    <m/>
    <s v="Romero"/>
    <m/>
    <s v="Doiribeth"/>
    <n v="16666902"/>
    <x v="0"/>
    <x v="52"/>
    <x v="0"/>
    <n v="4248487237"/>
    <s v="bloqueurbano@gmail.com"/>
    <s v="No"/>
    <s v="No"/>
    <s v="Si"/>
    <s v="Si"/>
    <s v="Si"/>
    <s v="No"/>
    <s v="No"/>
    <s v="No"/>
    <s v="Sí"/>
    <s v="Si"/>
    <s v="No"/>
    <s v="No"/>
    <s v="No"/>
    <s v="No"/>
    <m/>
  </r>
  <r>
    <n v="266"/>
    <s v="Cacica Urimare"/>
    <x v="1"/>
    <x v="1"/>
    <x v="3"/>
    <s v="El Morro"/>
    <s v="Cacica"/>
    <s v="Esp. Comunit"/>
    <s v="septiembre "/>
    <d v="2020-09-30T00:00:00"/>
    <s v="Gabriela Henriquez"/>
    <s v="6427_0_1"/>
    <m/>
    <s v="Quintero"/>
    <m/>
    <s v="Judith"/>
    <n v="6427481"/>
    <x v="0"/>
    <x v="65"/>
    <x v="1"/>
    <m/>
    <s v="judquinterogmail.com"/>
    <s v="No"/>
    <s v="Si"/>
    <s v="Si"/>
    <s v="Si"/>
    <s v="No"/>
    <s v="No"/>
    <s v="No"/>
    <s v="No"/>
    <s v="Sí"/>
    <s v="Si"/>
    <s v="No"/>
    <s v="No"/>
    <s v="No"/>
    <s v="No"/>
    <m/>
  </r>
  <r>
    <n v="267"/>
    <s v="Cacica Urimare"/>
    <x v="1"/>
    <x v="1"/>
    <x v="3"/>
    <s v="El Morro"/>
    <s v="Cacica"/>
    <s v="Esp. Comunit"/>
    <s v="septiembre "/>
    <d v="2020-09-30T00:00:00"/>
    <s v="Gabriela Henriquez"/>
    <s v="6991_0_1"/>
    <m/>
    <s v="Sanchez"/>
    <m/>
    <s v="Alex"/>
    <n v="6991120"/>
    <x v="0"/>
    <x v="70"/>
    <x v="1"/>
    <n v="4142679271"/>
    <m/>
    <s v="No"/>
    <s v="Si"/>
    <s v="Si"/>
    <s v="Si"/>
    <s v="No"/>
    <s v="No"/>
    <s v="No"/>
    <s v="Si"/>
    <s v="Sí"/>
    <s v="Si"/>
    <s v="No"/>
    <s v="No"/>
    <s v="No"/>
    <s v="No"/>
    <s v="Sillas de Ruedas"/>
  </r>
  <r>
    <n v="268"/>
    <s v="Cacica Urimare"/>
    <x v="1"/>
    <x v="1"/>
    <x v="3"/>
    <s v="El Morro"/>
    <s v="Cacica"/>
    <s v="Esp. Comunit"/>
    <s v="septiembre "/>
    <d v="2020-09-30T00:00:00"/>
    <s v="Gabriela Henriquez"/>
    <s v="2694_0_1"/>
    <m/>
    <s v="Lezama"/>
    <m/>
    <s v="Yoselyn"/>
    <n v="26946934"/>
    <x v="0"/>
    <x v="47"/>
    <x v="0"/>
    <n v="4263211566"/>
    <m/>
    <s v="No"/>
    <s v="Si"/>
    <s v="Si"/>
    <s v="Si"/>
    <s v="Si"/>
    <s v="No"/>
    <s v="No"/>
    <s v="No"/>
    <s v="Sí"/>
    <s v="Si"/>
    <s v="Si"/>
    <s v="No"/>
    <s v="No"/>
    <s v="No"/>
    <m/>
  </r>
  <r>
    <n v="269"/>
    <s v="Cacica Urimare"/>
    <x v="1"/>
    <x v="1"/>
    <x v="3"/>
    <s v="El Morro"/>
    <s v="Cacica"/>
    <s v="Esp. Comunit"/>
    <s v="septiembre "/>
    <d v="2020-09-30T00:00:00"/>
    <s v="Gabriela Henriquez"/>
    <s v="1239_0_1"/>
    <m/>
    <s v="Celis"/>
    <m/>
    <s v="Caribay"/>
    <n v="12396779"/>
    <x v="0"/>
    <x v="64"/>
    <x v="0"/>
    <n v="4164026091"/>
    <m/>
    <s v="No"/>
    <s v="No"/>
    <s v="Si"/>
    <s v="Sí"/>
    <s v="Si"/>
    <s v="No"/>
    <s v="No"/>
    <s v="No"/>
    <s v="No"/>
    <s v="No"/>
    <s v="No"/>
    <s v="No"/>
    <s v="No"/>
    <s v="No"/>
    <m/>
  </r>
  <r>
    <n v="270"/>
    <s v="Cacica Urimare"/>
    <x v="1"/>
    <x v="1"/>
    <x v="3"/>
    <s v="El Morro"/>
    <s v="Cacica"/>
    <s v="Esp. Comunit"/>
    <s v="septiembre "/>
    <d v="2020-09-30T00:00:00"/>
    <s v="Gabriela Henriquez"/>
    <s v="1973_0_1"/>
    <m/>
    <s v="Hernández"/>
    <m/>
    <s v="Ariana"/>
    <n v="19734778"/>
    <x v="0"/>
    <x v="17"/>
    <x v="0"/>
    <n v="426643947"/>
    <m/>
    <s v="No"/>
    <s v="Si"/>
    <s v="Si"/>
    <s v="Si"/>
    <s v="No"/>
    <s v="No"/>
    <s v="Si"/>
    <s v="No"/>
    <s v="No"/>
    <s v="No"/>
    <s v="No"/>
    <s v="No"/>
    <s v="No"/>
    <s v="No"/>
    <m/>
  </r>
  <r>
    <n v="271"/>
    <s v="Cacica Urimare"/>
    <x v="1"/>
    <x v="1"/>
    <x v="3"/>
    <s v="El Morro"/>
    <s v="Cacica"/>
    <s v="Esp. Comunit"/>
    <s v="septiembre "/>
    <d v="2020-09-30T00:00:00"/>
    <s v="Gabriela Henriquez"/>
    <s v="1667_0_1"/>
    <m/>
    <s v="Garcia"/>
    <m/>
    <s v="Madelin"/>
    <n v="16675689"/>
    <x v="0"/>
    <x v="45"/>
    <x v="0"/>
    <n v="4162391923"/>
    <m/>
    <s v="No"/>
    <s v="Si"/>
    <s v="Si"/>
    <s v="Si"/>
    <s v="Si"/>
    <s v="No"/>
    <s v="No"/>
    <s v="No"/>
    <s v="No"/>
    <s v="No"/>
    <s v="No"/>
    <s v="No"/>
    <s v="No"/>
    <s v="No"/>
    <m/>
  </r>
  <r>
    <n v="272"/>
    <s v="Cacica Urimare"/>
    <x v="1"/>
    <x v="1"/>
    <x v="3"/>
    <s v="El Morro"/>
    <s v="Cacica"/>
    <s v="Esp. Comunit"/>
    <s v="septiembre "/>
    <d v="2020-09-30T00:00:00"/>
    <s v="Gabriela Henriquez"/>
    <s v="1062_0_1"/>
    <m/>
    <s v="Feo"/>
    <m/>
    <s v="Carmen"/>
    <n v="10628875"/>
    <x v="0"/>
    <x v="20"/>
    <x v="0"/>
    <n v="4164233661"/>
    <m/>
    <s v="No"/>
    <s v="Si"/>
    <s v="Si"/>
    <s v="Si"/>
    <s v="Si"/>
    <s v="No"/>
    <s v="No"/>
    <s v="No"/>
    <s v="No"/>
    <s v="No"/>
    <s v="No"/>
    <s v="No"/>
    <s v="No"/>
    <s v="No"/>
    <m/>
  </r>
  <r>
    <n v="273"/>
    <s v="Cacica Urimare"/>
    <x v="1"/>
    <x v="1"/>
    <x v="3"/>
    <s v="El Morro"/>
    <s v="Cacica"/>
    <s v="Esp. Comunit"/>
    <s v="septiembre "/>
    <d v="2020-09-30T00:00:00"/>
    <s v="Gabriela Henriquez"/>
    <s v="2422_0_1"/>
    <m/>
    <s v="Sanabria"/>
    <m/>
    <s v="Adalid"/>
    <n v="24222864"/>
    <x v="0"/>
    <x v="46"/>
    <x v="0"/>
    <n v="4241860166"/>
    <m/>
    <s v="No"/>
    <s v="Si"/>
    <s v="Si"/>
    <s v="Si"/>
    <s v="Si"/>
    <s v="No"/>
    <s v="No"/>
    <s v="No"/>
    <s v="No"/>
    <s v="No"/>
    <s v="No"/>
    <s v="No"/>
    <s v="No"/>
    <s v="No"/>
    <m/>
  </r>
  <r>
    <n v="274"/>
    <s v="Cacica Urimare"/>
    <x v="1"/>
    <x v="1"/>
    <x v="3"/>
    <s v="Mirador del Este"/>
    <s v="Cacica"/>
    <s v="Esp. Comunit"/>
    <s v="septiembre "/>
    <d v="2020-09-30T00:00:00"/>
    <s v="Gabriela Henriquez"/>
    <s v="2957_0_1"/>
    <m/>
    <s v="Gonzalez"/>
    <m/>
    <s v="Gladysbell"/>
    <n v="29577536"/>
    <x v="0"/>
    <x v="49"/>
    <x v="2"/>
    <n v="4262143485"/>
    <m/>
    <s v="No"/>
    <s v="Si"/>
    <s v="Si"/>
    <s v="Si"/>
    <s v="Si"/>
    <s v="No"/>
    <s v="No"/>
    <s v="No"/>
    <s v="No"/>
    <s v="No"/>
    <s v="No"/>
    <s v="No"/>
    <s v="No"/>
    <s v="No"/>
    <m/>
  </r>
  <r>
    <n v="275"/>
    <s v="Cacica Urimare"/>
    <x v="1"/>
    <x v="1"/>
    <x v="3"/>
    <s v="El Encantado"/>
    <s v="Cacica"/>
    <s v="Esp. Comunit."/>
    <s v="septiembre "/>
    <d v="2020-09-30T00:00:00"/>
    <s v="Gabriela Henriquez"/>
    <s v="3108_0_1"/>
    <m/>
    <s v="Vargas "/>
    <s v="Isturiz"/>
    <s v="Enyeli Naismar"/>
    <n v="31082367"/>
    <x v="0"/>
    <x v="63"/>
    <x v="3"/>
    <n v="4241568589"/>
    <m/>
    <s v="No"/>
    <s v="No"/>
    <s v="Si"/>
    <s v="No"/>
    <s v="Si"/>
    <s v="No"/>
    <s v="Si"/>
    <s v="No"/>
    <s v="No"/>
    <s v="Si"/>
    <s v="No"/>
    <s v="No"/>
    <s v="No"/>
    <s v="No"/>
    <m/>
  </r>
  <r>
    <n v="276"/>
    <s v="Cacica Urimare"/>
    <x v="1"/>
    <x v="1"/>
    <x v="3"/>
    <s v="El Encantado"/>
    <s v="Cacica"/>
    <s v="Esp. Comunit."/>
    <s v="septiembre "/>
    <d v="2020-09-30T00:00:00"/>
    <s v="Gabriela Henriquez"/>
    <s v="1929_0_1"/>
    <m/>
    <s v="Carvajal "/>
    <s v="Salazar"/>
    <s v="Marisol"/>
    <n v="19290247"/>
    <x v="0"/>
    <x v="30"/>
    <x v="0"/>
    <n v="4241651938"/>
    <s v="ivoncarvajal19@gmail.com"/>
    <s v="No"/>
    <s v="No"/>
    <s v="Si"/>
    <s v="No"/>
    <s v="Si"/>
    <s v="Si"/>
    <s v="No"/>
    <s v="Si"/>
    <s v="No"/>
    <s v="Si"/>
    <s v="No"/>
    <s v="No"/>
    <s v="No"/>
    <s v="No"/>
    <s v="Asma Bronquial"/>
  </r>
  <r>
    <n v="277"/>
    <s v="Cacica Urimare"/>
    <x v="1"/>
    <x v="1"/>
    <x v="3"/>
    <s v="El Encantado"/>
    <s v="Cacica"/>
    <s v="Esp. Comunit."/>
    <s v="septiembre "/>
    <d v="2020-09-30T00:00:00"/>
    <s v="Gabriela Henriquez"/>
    <s v="3214_0_1"/>
    <m/>
    <s v="Ochoa"/>
    <m/>
    <s v="Osderverlyn Reinar"/>
    <n v="32142046"/>
    <x v="0"/>
    <x v="53"/>
    <x v="3"/>
    <n v="4162058285"/>
    <m/>
    <s v="No"/>
    <s v="No"/>
    <s v="Si"/>
    <s v="No"/>
    <s v="Si"/>
    <s v="No"/>
    <s v="No"/>
    <s v="No"/>
    <s v="No"/>
    <s v="Si"/>
    <s v="No"/>
    <s v="No"/>
    <s v="No"/>
    <s v="No"/>
    <m/>
  </r>
  <r>
    <n v="278"/>
    <s v="Cacica Urimare"/>
    <x v="1"/>
    <x v="1"/>
    <x v="3"/>
    <s v="El Encantado"/>
    <s v="Cacica"/>
    <s v="Esp. Comunit."/>
    <s v="septiembre "/>
    <d v="2020-09-30T00:00:00"/>
    <s v="Gabriela Henriquez"/>
    <s v="3022_0_1"/>
    <m/>
    <s v="Hernandez"/>
    <s v="Pacheco"/>
    <s v="Jaivelin Gabriela"/>
    <n v="30225105"/>
    <x v="0"/>
    <x v="75"/>
    <x v="3"/>
    <n v="4241320895"/>
    <s v="jaivelyngabriela@gamil.com"/>
    <s v="No"/>
    <s v="No"/>
    <s v="Si"/>
    <s v="Sí"/>
    <s v="Si"/>
    <s v="No"/>
    <s v="No"/>
    <s v="No"/>
    <s v="No"/>
    <s v="Si"/>
    <s v="No"/>
    <s v="No"/>
    <s v="No"/>
    <s v="No"/>
    <m/>
  </r>
  <r>
    <n v="279"/>
    <s v="Cacica Urimare"/>
    <x v="1"/>
    <x v="1"/>
    <x v="3"/>
    <s v="El Encantado"/>
    <s v="Cacica"/>
    <s v="Esp. Comunit."/>
    <s v="septiembre "/>
    <d v="2020-09-30T00:00:00"/>
    <s v="Gabriela Henriquez"/>
    <s v="2694_0_1"/>
    <m/>
    <s v="Garcia"/>
    <s v="Briceño"/>
    <s v="Maria Alexandra"/>
    <n v="26946052"/>
    <x v="0"/>
    <x v="2"/>
    <x v="0"/>
    <n v="4241342369"/>
    <s v="mariagarcia52.b@gmail.com"/>
    <s v="No"/>
    <s v="No"/>
    <s v="Si"/>
    <s v="No"/>
    <s v="No"/>
    <s v="No"/>
    <s v="Si"/>
    <s v="No"/>
    <s v="No"/>
    <s v="Si"/>
    <s v="No"/>
    <s v="No"/>
    <s v="No"/>
    <s v="No"/>
    <m/>
  </r>
  <r>
    <n v="280"/>
    <s v="Cacica Urimare"/>
    <x v="1"/>
    <x v="1"/>
    <x v="3"/>
    <s v="El Encantado"/>
    <s v="Cacica"/>
    <s v="Esp. Comunit."/>
    <s v="septiembre "/>
    <d v="2020-09-30T00:00:00"/>
    <s v="Gabriela Henriquez"/>
    <s v="2970_0_1"/>
    <m/>
    <s v="Salazar"/>
    <s v="Barrueta "/>
    <s v="Mayuriel Johana"/>
    <n v="29706282"/>
    <x v="0"/>
    <x v="2"/>
    <x v="0"/>
    <n v="4241568589"/>
    <m/>
    <s v="No"/>
    <s v="No"/>
    <s v="Si"/>
    <s v="No"/>
    <s v="No"/>
    <s v="No"/>
    <s v="No"/>
    <s v="No"/>
    <s v="No"/>
    <s v="Si"/>
    <s v="No"/>
    <s v="No"/>
    <s v="No"/>
    <s v="No"/>
    <m/>
  </r>
  <r>
    <n v="281"/>
    <s v="Cacica Urimare"/>
    <x v="1"/>
    <x v="1"/>
    <x v="3"/>
    <s v="El Encantado"/>
    <s v="Cacica"/>
    <s v="Esp. Comunit."/>
    <s v="septiembre "/>
    <d v="2020-09-30T00:00:00"/>
    <s v="Gabriela Henriquez"/>
    <s v="3216_0_1"/>
    <m/>
    <s v="Soto"/>
    <s v="Fermin"/>
    <s v="Keyla Nayesca "/>
    <n v="32165842"/>
    <x v="0"/>
    <x v="75"/>
    <x v="3"/>
    <n v="4241235982"/>
    <s v="keylafermin15@gmail.com"/>
    <s v="No"/>
    <s v="No"/>
    <s v="Si"/>
    <s v="No"/>
    <s v="No"/>
    <s v="No"/>
    <s v="No"/>
    <s v="No"/>
    <s v="No"/>
    <s v="Si"/>
    <s v="No"/>
    <s v="No"/>
    <s v="No"/>
    <s v="No"/>
    <m/>
  </r>
  <r>
    <n v="282"/>
    <s v="Cacica Urimare"/>
    <x v="1"/>
    <x v="1"/>
    <x v="3"/>
    <s v="El Encantado"/>
    <s v="Cacica"/>
    <s v="Esp. Comunit."/>
    <s v="septiembre "/>
    <d v="2020-09-30T00:00:00"/>
    <s v="Gabriela Henriquez"/>
    <s v="2983_0_1"/>
    <m/>
    <s v="Gonzalez "/>
    <s v="Arvelo"/>
    <s v="Georgina Michelle "/>
    <n v="29832193"/>
    <x v="0"/>
    <x v="2"/>
    <x v="0"/>
    <n v="4142199119"/>
    <m/>
    <s v="No"/>
    <s v="No"/>
    <s v="Si"/>
    <s v="No"/>
    <s v="Si"/>
    <s v="No"/>
    <s v="Si"/>
    <s v="No"/>
    <s v="No"/>
    <s v="Si"/>
    <s v="No"/>
    <s v="No"/>
    <s v="No"/>
    <s v="No"/>
    <m/>
  </r>
  <r>
    <n v="283"/>
    <s v="Cacica Urimare"/>
    <x v="1"/>
    <x v="1"/>
    <x v="3"/>
    <s v="El Encantado"/>
    <s v="Cacica"/>
    <s v="Esp. Comunit."/>
    <s v="septiembre "/>
    <d v="2020-09-30T00:00:00"/>
    <s v="Gabriela Henriquez"/>
    <s v="1803_0_1"/>
    <m/>
    <s v="Ochoa"/>
    <s v="Delgado"/>
    <s v="Osdalys Coromoto"/>
    <n v="18038141"/>
    <x v="0"/>
    <x v="33"/>
    <x v="0"/>
    <n v="4123905406"/>
    <s v="ochoaoswaldo14@gmail.com"/>
    <s v="No"/>
    <s v="No"/>
    <s v="Si"/>
    <s v="No"/>
    <s v="Si"/>
    <s v="No"/>
    <s v="No"/>
    <s v="Si"/>
    <s v="No"/>
    <s v="Si"/>
    <s v="No"/>
    <s v="No"/>
    <s v="No"/>
    <s v="No"/>
    <s v="Hipertensa"/>
  </r>
  <r>
    <n v="284"/>
    <s v="Cacica Urimare"/>
    <x v="1"/>
    <x v="1"/>
    <x v="3"/>
    <s v="El Encantado"/>
    <s v="Cacica"/>
    <s v="Esp. Comunit."/>
    <s v="septiembre "/>
    <d v="2020-09-30T00:00:00"/>
    <s v="Gabriela Henriquez"/>
    <s v="2244_0_1"/>
    <m/>
    <s v="Cuello"/>
    <m/>
    <s v="Maria Francia "/>
    <n v="22440803"/>
    <x v="0"/>
    <x v="54"/>
    <x v="0"/>
    <n v="4141830466"/>
    <s v="mfrancia94@gmail.com"/>
    <s v="No"/>
    <s v="No"/>
    <s v="Si"/>
    <s v="No"/>
    <s v="No"/>
    <s v="No"/>
    <s v="Si"/>
    <s v="No"/>
    <s v="No"/>
    <s v="Si"/>
    <s v="No"/>
    <s v="No"/>
    <s v="No"/>
    <s v="No"/>
    <m/>
  </r>
  <r>
    <n v="285"/>
    <s v="Cacica Urimare"/>
    <x v="1"/>
    <x v="1"/>
    <x v="3"/>
    <s v="El Encantado"/>
    <s v="Cacica"/>
    <s v="Esp. Comunit."/>
    <s v="septiembre "/>
    <d v="2020-09-30T00:00:00"/>
    <s v="Gabriela Henriquez"/>
    <s v="2002_0_1"/>
    <m/>
    <s v="Rodirguez"/>
    <s v="Martinez"/>
    <s v="Tania Maria"/>
    <n v="20027336"/>
    <x v="0"/>
    <x v="17"/>
    <x v="0"/>
    <n v="4242163553"/>
    <s v="taniaimi@hotmail.com"/>
    <s v="No"/>
    <s v="No"/>
    <s v="Si"/>
    <s v="No"/>
    <s v="Si"/>
    <s v="No"/>
    <s v="Si"/>
    <s v="No"/>
    <s v="No"/>
    <s v="Si"/>
    <s v="No"/>
    <s v="No"/>
    <s v="No"/>
    <s v="No"/>
    <m/>
  </r>
  <r>
    <n v="286"/>
    <s v="Cacica Urimare"/>
    <x v="1"/>
    <x v="1"/>
    <x v="3"/>
    <s v="El Encantado"/>
    <s v="Cacica"/>
    <s v="Esp. Comunit."/>
    <s v="septiembre "/>
    <d v="2020-09-30T00:00:00"/>
    <s v="Gabriela Henriquez"/>
    <s v="2700_0_1"/>
    <m/>
    <s v="Salazar"/>
    <s v="Martinez"/>
    <s v="Aylemar Adriana "/>
    <n v="27007614"/>
    <x v="0"/>
    <x v="47"/>
    <x v="0"/>
    <n v="4242996688"/>
    <m/>
    <s v="No"/>
    <s v="No"/>
    <s v="Si"/>
    <s v="Si"/>
    <s v="No"/>
    <s v="No"/>
    <s v="Si"/>
    <s v="No"/>
    <s v="No"/>
    <s v="Si"/>
    <s v="No"/>
    <s v="No"/>
    <s v="No"/>
    <s v="No"/>
    <m/>
  </r>
  <r>
    <n v="287"/>
    <s v="Cacica Urimare"/>
    <x v="1"/>
    <x v="1"/>
    <x v="3"/>
    <s v="El Encantado"/>
    <s v="Cacica"/>
    <s v="Esp. Comunit."/>
    <s v="septiembre "/>
    <d v="2020-09-30T00:00:00"/>
    <s v="Gabriela Henriquez"/>
    <s v="3282_0_1"/>
    <m/>
    <s v="Salazar"/>
    <s v="Martinez"/>
    <s v="Valeri Andrea "/>
    <n v="32827332"/>
    <x v="0"/>
    <x v="14"/>
    <x v="0"/>
    <n v="4242996688"/>
    <s v="johan__425@hotmail.com"/>
    <s v="No"/>
    <s v="No"/>
    <s v="Si"/>
    <s v="No"/>
    <s v="Si"/>
    <s v="Si"/>
    <s v="No"/>
    <s v="No"/>
    <s v="No"/>
    <s v="Si"/>
    <s v="No"/>
    <s v="No"/>
    <s v="No"/>
    <s v="No"/>
    <m/>
  </r>
  <r>
    <n v="288"/>
    <s v="Cacica Urimare"/>
    <x v="1"/>
    <x v="1"/>
    <x v="3"/>
    <s v="El Encantado"/>
    <s v="Cacica"/>
    <s v="Esp. Comunit."/>
    <s v="septiembre "/>
    <d v="2020-09-30T00:00:00"/>
    <s v="Gabriela Henriquez"/>
    <s v="2490_0_1"/>
    <m/>
    <s v="Alfonzo"/>
    <s v="Guia "/>
    <s v="Joselyn Johana"/>
    <n v="24905016"/>
    <x v="0"/>
    <x v="1"/>
    <x v="0"/>
    <n v="4164190591"/>
    <s v="aracelys615@gmail.com"/>
    <s v="No"/>
    <s v="No"/>
    <s v="Si"/>
    <s v="Si"/>
    <s v="No"/>
    <s v="No"/>
    <s v="Si"/>
    <s v="No"/>
    <s v="No"/>
    <s v="Si"/>
    <s v="No"/>
    <s v="No"/>
    <s v="No"/>
    <s v="No"/>
    <m/>
  </r>
  <r>
    <n v="289"/>
    <s v="Cacica Urimare"/>
    <x v="1"/>
    <x v="1"/>
    <x v="3"/>
    <s v="El Encantado"/>
    <s v="Cacica"/>
    <s v="Esp. Comunit."/>
    <s v="septiembre "/>
    <d v="2020-09-30T00:00:00"/>
    <s v="Gabriela Henriquez"/>
    <s v="2445_0_1"/>
    <m/>
    <s v="Martinez"/>
    <s v="Rodriguez"/>
    <s v="Martha Daniela "/>
    <n v="24459622"/>
    <x v="0"/>
    <x v="44"/>
    <x v="0"/>
    <n v="4242539468"/>
    <s v="daniela1412.rm@mail.com"/>
    <s v="No"/>
    <s v="No"/>
    <s v="Si"/>
    <s v="No"/>
    <s v="No"/>
    <s v="No"/>
    <s v="Si"/>
    <s v="No"/>
    <s v="No"/>
    <s v="Si"/>
    <s v="No"/>
    <s v="No"/>
    <s v="No"/>
    <s v="No"/>
    <m/>
  </r>
  <r>
    <n v="290"/>
    <s v="Cacica Urimare"/>
    <x v="1"/>
    <x v="1"/>
    <x v="3"/>
    <s v="Bombilla"/>
    <s v="Cacica"/>
    <s v="Esp. Comunit"/>
    <s v="septiembre "/>
    <d v="2020-09-30T00:00:00"/>
    <s v="Gabriela Henriquez"/>
    <s v="2800_0_1"/>
    <m/>
    <s v="Medina"/>
    <m/>
    <s v="Yamileth"/>
    <n v="28007068"/>
    <x v="0"/>
    <x v="77"/>
    <x v="1"/>
    <m/>
    <m/>
    <s v="No"/>
    <s v="No"/>
    <s v="Si"/>
    <s v="No"/>
    <s v="Si"/>
    <s v="No"/>
    <s v="Si"/>
    <s v="Si"/>
    <s v="No"/>
    <s v="No"/>
    <s v="Si"/>
    <s v="Si"/>
    <s v="No"/>
    <s v="Si"/>
    <m/>
  </r>
  <r>
    <n v="291"/>
    <s v="Cacica Urimare"/>
    <x v="1"/>
    <x v="1"/>
    <x v="3"/>
    <s v="Bombilla"/>
    <s v="Cacica"/>
    <s v="Esp. Comunit"/>
    <s v="septiembre "/>
    <d v="2020-09-30T00:00:00"/>
    <s v="Gabriela Henriquez"/>
    <s v="1414_0_1"/>
    <m/>
    <s v="Blanco"/>
    <m/>
    <s v="Noemi"/>
    <n v="14141977"/>
    <x v="0"/>
    <x v="78"/>
    <x v="1"/>
    <m/>
    <m/>
    <s v="No"/>
    <s v="No"/>
    <s v="Si"/>
    <s v="No"/>
    <s v="Si"/>
    <s v="No"/>
    <s v="No"/>
    <s v="Si"/>
    <s v="No"/>
    <s v="No"/>
    <s v="Si"/>
    <s v="Si"/>
    <s v="No"/>
    <s v="No"/>
    <s v="Si"/>
  </r>
  <r>
    <n v="292"/>
    <s v="Cacica Urimare"/>
    <x v="1"/>
    <x v="1"/>
    <x v="3"/>
    <s v="Bombilla"/>
    <s v="Cacica"/>
    <s v="Esp. Comunit"/>
    <s v="septiembre "/>
    <d v="2020-09-30T00:00:00"/>
    <s v="Gabriela Henriquez"/>
    <s v="1964_0_1"/>
    <m/>
    <s v="Moreno"/>
    <m/>
    <s v="Lusdeli"/>
    <n v="19649178"/>
    <x v="0"/>
    <x v="79"/>
    <x v="1"/>
    <m/>
    <m/>
    <s v="No"/>
    <s v="No"/>
    <s v="Si"/>
    <s v="No"/>
    <s v="Si"/>
    <s v="No"/>
    <s v="Si"/>
    <s v="No"/>
    <s v="No"/>
    <s v="No"/>
    <s v="Si"/>
    <s v="Si"/>
    <s v="No"/>
    <s v="No"/>
    <m/>
  </r>
  <r>
    <n v="293"/>
    <s v="Cacica Urimare"/>
    <x v="1"/>
    <x v="4"/>
    <x v="7"/>
    <s v="Ciudad Miranda"/>
    <s v="Toparca"/>
    <s v="Esp. Comunit"/>
    <s v="septiembre "/>
    <d v="2020-09-30T00:00:00"/>
    <s v="Gabriela Henriquez"/>
    <s v="5956_0_1"/>
    <m/>
    <s v="Colmenares"/>
    <m/>
    <s v="Zonia"/>
    <n v="5956167"/>
    <x v="0"/>
    <x v="40"/>
    <x v="1"/>
    <n v="4242421881"/>
    <m/>
    <s v="No"/>
    <s v="No"/>
    <s v="No"/>
    <s v="Si"/>
    <s v="Si"/>
    <s v="No"/>
    <s v="No"/>
    <s v="Si"/>
    <s v="Si"/>
    <s v="No"/>
    <s v="No"/>
    <s v="No"/>
    <s v="No"/>
    <s v="No"/>
    <s v="Requiere Medicamentos"/>
  </r>
  <r>
    <n v="294"/>
    <s v="Cacica Urimare"/>
    <x v="1"/>
    <x v="4"/>
    <x v="7"/>
    <s v="Ciudad Miranda"/>
    <s v="Toparca"/>
    <s v="Esp. Comunit"/>
    <s v="septiembre "/>
    <d v="2020-09-30T00:00:00"/>
    <s v="Gabriela Henriquez"/>
    <s v="2258_0_1"/>
    <m/>
    <s v="Delgado"/>
    <m/>
    <s v="Auxiliadora"/>
    <n v="2258452"/>
    <x v="0"/>
    <x v="16"/>
    <x v="1"/>
    <n v="4261128581"/>
    <m/>
    <s v="No"/>
    <s v="No"/>
    <s v="No"/>
    <s v="Si"/>
    <s v="Si"/>
    <s v="No"/>
    <s v="No"/>
    <s v="Si"/>
    <s v="Si"/>
    <s v="No"/>
    <s v="No"/>
    <s v="No"/>
    <s v="No"/>
    <s v="No"/>
    <s v="Requiere Medicamentos"/>
  </r>
  <r>
    <n v="295"/>
    <s v="Cacica Urimare"/>
    <x v="1"/>
    <x v="4"/>
    <x v="7"/>
    <s v="Ciudad Miranda"/>
    <s v="Toparca"/>
    <s v="Esp. Comunit"/>
    <s v="septiembre "/>
    <d v="2020-09-30T00:00:00"/>
    <s v="Gabriela Henriquez"/>
    <s v="1587_0_1"/>
    <m/>
    <s v="Marrugo"/>
    <s v="Arnedo"/>
    <s v="Esther"/>
    <n v="15871568"/>
    <x v="0"/>
    <x v="74"/>
    <x v="1"/>
    <n v="4127303965"/>
    <m/>
    <s v="No"/>
    <s v="No"/>
    <s v="No"/>
    <s v="Si"/>
    <s v="Si"/>
    <s v="No"/>
    <s v="No"/>
    <s v="Si"/>
    <s v="Si"/>
    <s v="No"/>
    <s v="No"/>
    <s v="No"/>
    <s v="No"/>
    <s v="No"/>
    <s v="Requiere Medicamentos/Tecnica"/>
  </r>
  <r>
    <n v="296"/>
    <s v="Cacica Urimare"/>
    <x v="1"/>
    <x v="4"/>
    <x v="7"/>
    <s v="Ciudad Miranda"/>
    <s v="Toparca"/>
    <s v="Esp. Comunit"/>
    <s v="septiembre "/>
    <d v="2020-09-30T00:00:00"/>
    <s v="Gabriela Henriquez"/>
    <s v="1503_0_1"/>
    <m/>
    <s v="Faroseni"/>
    <s v="Corape"/>
    <s v="Yusmery"/>
    <n v="15036777"/>
    <x v="0"/>
    <x v="6"/>
    <x v="0"/>
    <n v="4168350900"/>
    <m/>
    <s v="No"/>
    <s v="No"/>
    <s v="No"/>
    <s v="Si"/>
    <s v="Si"/>
    <s v="No"/>
    <s v="No"/>
    <s v="Si"/>
    <s v="Si"/>
    <s v="No"/>
    <s v="No"/>
    <s v="No"/>
    <s v="No"/>
    <s v="No"/>
    <m/>
  </r>
  <r>
    <n v="297"/>
    <s v="Cacica Urimare"/>
    <x v="1"/>
    <x v="4"/>
    <x v="7"/>
    <s v="Ciudad Miranda"/>
    <s v="Toparca"/>
    <s v="Esp. Comunit"/>
    <s v="septiembre "/>
    <d v="2020-09-30T00:00:00"/>
    <s v="Gabriela Henriquez"/>
    <s v="6263_0_1"/>
    <m/>
    <s v="Calzadilla"/>
    <s v="Guerra"/>
    <s v="Josefina "/>
    <n v="6263006"/>
    <x v="0"/>
    <x v="25"/>
    <x v="1"/>
    <n v="4125660920"/>
    <m/>
    <s v="No"/>
    <s v="No"/>
    <s v="No"/>
    <s v="Si"/>
    <s v="Si"/>
    <s v="No"/>
    <s v="No"/>
    <s v="Si"/>
    <s v="Si"/>
    <s v="No"/>
    <s v="No"/>
    <s v="No"/>
    <s v="No"/>
    <s v="No"/>
    <s v="Requiere visita medica /tecnica encamada"/>
  </r>
  <r>
    <n v="298"/>
    <s v="Cacica Urimare"/>
    <x v="1"/>
    <x v="4"/>
    <x v="7"/>
    <s v="Ciudad Miranda"/>
    <s v="Toparca"/>
    <s v="Esp. Comunit"/>
    <s v="septiembre "/>
    <d v="2020-09-30T00:00:00"/>
    <s v="Gabriela Henriquez"/>
    <s v="2766_0_1"/>
    <m/>
    <s v="Delgado"/>
    <s v="Garcia"/>
    <s v="Genesis"/>
    <n v="27660139"/>
    <x v="0"/>
    <x v="13"/>
    <x v="0"/>
    <n v="4241728106"/>
    <m/>
    <s v="No"/>
    <s v="No"/>
    <s v="No"/>
    <s v="Si"/>
    <s v="Si"/>
    <s v="No"/>
    <s v="Si"/>
    <s v="No"/>
    <s v="No"/>
    <s v="No"/>
    <s v="No"/>
    <s v="No"/>
    <s v="No"/>
    <s v="No"/>
    <m/>
  </r>
  <r>
    <n v="299"/>
    <s v="Cacica Urimare"/>
    <x v="1"/>
    <x v="4"/>
    <x v="7"/>
    <s v="Ciudad Miranda"/>
    <s v="Toparca"/>
    <s v="Esp. Comunit"/>
    <s v="septiembre "/>
    <d v="2020-09-30T00:00:00"/>
    <s v="Gabriela Henriquez"/>
    <s v="9349_0_1"/>
    <m/>
    <s v="Perez"/>
    <m/>
    <s v="Sugein"/>
    <n v="9349613"/>
    <x v="0"/>
    <x v="26"/>
    <x v="0"/>
    <n v="4169026353"/>
    <m/>
    <s v="No"/>
    <s v="No"/>
    <s v="No"/>
    <s v="Si"/>
    <s v="Si"/>
    <s v="No"/>
    <s v="No"/>
    <s v="Si"/>
    <s v="Si"/>
    <s v="No"/>
    <s v="No"/>
    <s v="No"/>
    <s v="No"/>
    <s v="No"/>
    <s v="Tratamiento medico /medicinas"/>
  </r>
  <r>
    <n v="300"/>
    <s v="Cacica Urimare"/>
    <x v="1"/>
    <x v="4"/>
    <x v="7"/>
    <s v="Ciudad Miranda"/>
    <s v="Toparca"/>
    <s v="Esp. Comunit"/>
    <s v="septiembre "/>
    <d v="2020-09-30T00:00:00"/>
    <s v="Gabriela Henriquez"/>
    <s v="6552_0_1"/>
    <m/>
    <s v="Perez"/>
    <m/>
    <s v="Maria"/>
    <n v="6552763"/>
    <x v="0"/>
    <x v="65"/>
    <x v="1"/>
    <n v="4242593308"/>
    <m/>
    <s v="No"/>
    <s v="No"/>
    <s v="No"/>
    <s v="Si"/>
    <s v="Si"/>
    <s v="No"/>
    <s v="No"/>
    <s v="Si"/>
    <s v="Si"/>
    <s v="No"/>
    <s v="No"/>
    <s v="No"/>
    <s v="No"/>
    <s v="No"/>
    <s v="No"/>
  </r>
  <r>
    <n v="301"/>
    <s v="Cacica Urimare"/>
    <x v="1"/>
    <x v="4"/>
    <x v="7"/>
    <s v="Ciudad Miranda"/>
    <s v="Toparca"/>
    <s v="Esp. Comunit"/>
    <s v="septiembre "/>
    <d v="2020-09-30T00:00:00"/>
    <s v="Gabriela Henriquez"/>
    <s v="2339_0_1"/>
    <m/>
    <s v="Moreno"/>
    <s v="Lara"/>
    <s v="Yusmelis"/>
    <n v="23390478"/>
    <x v="0"/>
    <x v="17"/>
    <x v="0"/>
    <n v="4241653324"/>
    <m/>
    <s v="No"/>
    <s v="No"/>
    <s v="No"/>
    <s v="Si"/>
    <s v="Si"/>
    <s v="No"/>
    <s v="Si"/>
    <s v="No"/>
    <s v="No"/>
    <s v="No"/>
    <s v="No"/>
    <s v="No"/>
    <s v="No"/>
    <s v="No"/>
    <s v="No"/>
  </r>
  <r>
    <n v="302"/>
    <s v="Cacica Urimare"/>
    <x v="1"/>
    <x v="4"/>
    <x v="7"/>
    <s v="Ciudad Miranda"/>
    <s v="Toparca"/>
    <s v="Esp. Comunit"/>
    <s v="septiembre "/>
    <d v="2020-09-30T00:00:00"/>
    <s v="Gabriela Henriquez"/>
    <s v="2097_0_1"/>
    <m/>
    <s v="Niño"/>
    <s v="Campos"/>
    <s v="Marily"/>
    <n v="20976632"/>
    <x v="0"/>
    <x v="31"/>
    <x v="0"/>
    <n v="4261128073"/>
    <m/>
    <s v="No"/>
    <s v="No"/>
    <s v="No"/>
    <s v="No"/>
    <s v="Si"/>
    <s v="No"/>
    <s v="Si"/>
    <s v="No"/>
    <s v="No"/>
    <s v="No"/>
    <s v="No"/>
    <s v="No"/>
    <s v="No"/>
    <s v="No"/>
    <s v="No"/>
  </r>
  <r>
    <n v="1"/>
    <s v="Mujeres por la Vida"/>
    <x v="2"/>
    <x v="7"/>
    <x v="9"/>
    <s v="Urbanización La Carucieña"/>
    <m/>
    <s v="Esp. Comunit."/>
    <s v="agosto"/>
    <d v="2020-08-01T00:00:00"/>
    <s v="Promotora/Katrina Kozarek"/>
    <s v="1378_1_1"/>
    <s v="1378_1_1_0001"/>
    <s v="López"/>
    <s v="Alvarez"/>
    <s v="Nohemi"/>
    <n v="13785925"/>
    <x v="1"/>
    <x v="64"/>
    <x v="0"/>
    <n v="4268592200"/>
    <m/>
    <s v="No"/>
    <s v="Si"/>
    <s v="No"/>
    <s v="Si"/>
    <s v="No"/>
    <s v="No"/>
    <s v="No"/>
    <s v="Si"/>
    <s v="Si"/>
    <s v="Si"/>
    <s v="Si"/>
    <s v="No"/>
    <s v="No"/>
    <s v="No"/>
    <s v="Les hijes, menores de edad han tenido que trabajar para poder garantizar la comida diaria"/>
  </r>
  <r>
    <n v="2"/>
    <s v="Mujeres por la Vida"/>
    <x v="2"/>
    <x v="7"/>
    <x v="9"/>
    <s v="Urbanización La Carucieña"/>
    <m/>
    <s v="Esp. Comunit."/>
    <s v="agosto"/>
    <d v="2020-08-01T00:00:00"/>
    <s v="Promotora/Katrina Kozarek"/>
    <s v="1852_1_1"/>
    <s v="1852_1_1_0001"/>
    <s v="Alcón"/>
    <m/>
    <s v="Belkis del Carmen"/>
    <n v="18525364"/>
    <x v="1"/>
    <x v="55"/>
    <x v="0"/>
    <n v="2514480008"/>
    <m/>
    <s v="No"/>
    <s v="Si"/>
    <s v="Si"/>
    <s v="Si"/>
    <s v="No"/>
    <s v="No"/>
    <s v="No"/>
    <s v="Si"/>
    <s v="Si"/>
    <s v="Si"/>
    <s v="Si"/>
    <s v="No"/>
    <s v="No"/>
    <s v="No"/>
    <m/>
  </r>
  <r>
    <n v="3"/>
    <s v="Mujeres por la Vida"/>
    <x v="2"/>
    <x v="7"/>
    <x v="9"/>
    <s v="Urbanización La Carucieña"/>
    <m/>
    <s v="Esp. Comunit."/>
    <s v="agosto"/>
    <d v="2020-08-01T00:00:00"/>
    <s v="Promotora/Katrina Kozarek"/>
    <s v="2067_1_1"/>
    <s v="2067_1_1_0001"/>
    <s v="Linarez"/>
    <s v="Piña"/>
    <s v="Pierina"/>
    <n v="20672287"/>
    <x v="1"/>
    <x v="31"/>
    <x v="0"/>
    <n v="2514462146"/>
    <m/>
    <s v="No"/>
    <s v="Si"/>
    <s v="Si"/>
    <s v="Si"/>
    <s v="No"/>
    <s v="Si"/>
    <s v="No"/>
    <s v="Si"/>
    <s v="Si"/>
    <s v="Si"/>
    <s v="Si"/>
    <s v="No"/>
    <s v="No"/>
    <s v="No"/>
    <m/>
  </r>
  <r>
    <n v="4"/>
    <s v="Mujeres por la Vida"/>
    <x v="2"/>
    <x v="7"/>
    <x v="9"/>
    <s v="Urbanización La Carucieña"/>
    <m/>
    <s v="Esp. Comunit."/>
    <s v="agosto"/>
    <d v="2020-08-01T00:00:00"/>
    <s v="Promotora/Katrina Kozarek"/>
    <s v="1076_1_1"/>
    <s v="1076_1_1_0001"/>
    <s v="Parra"/>
    <m/>
    <s v="Neris"/>
    <n v="10769242"/>
    <x v="1"/>
    <x v="20"/>
    <x v="0"/>
    <n v="4245875568"/>
    <m/>
    <s v="No"/>
    <s v="Si"/>
    <s v="Si"/>
    <s v="Si"/>
    <s v="No"/>
    <s v="No"/>
    <s v="No"/>
    <s v="No"/>
    <s v="Si"/>
    <s v="Si"/>
    <s v="Si"/>
    <s v="No"/>
    <s v="No"/>
    <s v="No"/>
    <s v="Fue desplazada de su hogar de parte de su agresor.  Tiene un hijo autista.  Actualmente vive en la casa materna con su madre y hermanos.  Los hermanos la niegan acceso a alimentos"/>
  </r>
  <r>
    <n v="5"/>
    <s v="Mujeres por la Vida"/>
    <x v="2"/>
    <x v="7"/>
    <x v="9"/>
    <s v="Urbanización La Carucieña"/>
    <m/>
    <s v="Esp. Comunit."/>
    <s v="agosto"/>
    <d v="2020-08-01T00:00:00"/>
    <s v="Promotora/Katrina Kozarek"/>
    <s v="1588_1_1"/>
    <s v="1588_1_1_0001"/>
    <s v="Chirinos"/>
    <m/>
    <s v="Jennifer"/>
    <n v="15885900"/>
    <x v="1"/>
    <x v="3"/>
    <x v="0"/>
    <n v="4264216921"/>
    <m/>
    <s v="No"/>
    <s v="Si"/>
    <s v="Si"/>
    <s v="Si"/>
    <s v="No"/>
    <s v="No"/>
    <s v="Si"/>
    <s v="Si"/>
    <s v="Si"/>
    <s v="No"/>
    <s v="Si"/>
    <s v="No"/>
    <s v="No"/>
    <s v="No"/>
    <m/>
  </r>
  <r>
    <n v="6"/>
    <s v="Mujeres por la Vida"/>
    <x v="2"/>
    <x v="7"/>
    <x v="9"/>
    <s v="Urbanización La Carucieña"/>
    <m/>
    <s v="Esp. Comunit."/>
    <s v="agosto"/>
    <d v="2020-08-01T00:00:00"/>
    <s v="Promotora/Katrina Kozarek"/>
    <s v="4907_1_1"/>
    <s v="4907_1_1_0001"/>
    <s v="Molina"/>
    <m/>
    <s v="Carmen Pastora"/>
    <n v="4907834"/>
    <x v="1"/>
    <x v="5"/>
    <x v="1"/>
    <m/>
    <m/>
    <s v="No"/>
    <s v="Si"/>
    <s v="No"/>
    <s v="No"/>
    <s v="No"/>
    <s v="No"/>
    <s v="Si"/>
    <s v="No"/>
    <s v="Si"/>
    <s v="Si"/>
    <s v="Si"/>
    <s v="No"/>
    <s v="No"/>
    <s v="Si"/>
    <s v="Adulta mayor, sobreviviente de violencia de parte de su hijo mayor, quedó sin familiares cercanas para velar para su bien estar y salud"/>
  </r>
  <r>
    <n v="7"/>
    <s v="Mujeres por la Vida"/>
    <x v="2"/>
    <x v="7"/>
    <x v="9"/>
    <s v="Urbanización La Carucieña"/>
    <m/>
    <s v="Esp. Comunit."/>
    <s v="agosto"/>
    <d v="2020-08-01T00:00:00"/>
    <s v="Promotora/Katrina Kozarek"/>
    <s v="1278_1_1"/>
    <s v="1278_1_1_0001"/>
    <s v="Colinas"/>
    <m/>
    <s v="Laura"/>
    <n v="12786314"/>
    <x v="0"/>
    <x v="32"/>
    <x v="0"/>
    <n v="4164582395"/>
    <m/>
    <s v="No"/>
    <s v="Si"/>
    <s v="Si"/>
    <s v="No"/>
    <s v="No"/>
    <s v="No"/>
    <s v="No"/>
    <s v="Si"/>
    <s v="Si"/>
    <s v="Si"/>
    <s v="Si"/>
    <s v="No"/>
    <s v="No"/>
    <s v="No"/>
    <s v="Docente sin hogar propio con madre adulta mayor en su cuidado. Tiene 2 años en situación precaria y de calle por no tener hogar propio ni recursos para alquiler.  Sufre de depresión."/>
  </r>
  <r>
    <n v="8"/>
    <s v="Mujeres por la Vida"/>
    <x v="2"/>
    <x v="7"/>
    <x v="9"/>
    <s v="Urbanización La Carucieña"/>
    <m/>
    <s v="Esp. Comunit."/>
    <s v="agosto"/>
    <d v="2020-08-01T00:00:00"/>
    <s v="Promotora/Katrina Kozarek"/>
    <s v="2635_1_1"/>
    <s v="2635_1_1_0001"/>
    <s v="Molina"/>
    <s v="Diaz"/>
    <s v="Diana Corina"/>
    <n v="26358012"/>
    <x v="0"/>
    <x v="54"/>
    <x v="0"/>
    <n v="2512574263"/>
    <m/>
    <s v="No"/>
    <s v="Si"/>
    <s v="Si"/>
    <s v="No"/>
    <s v="No"/>
    <s v="No"/>
    <s v="No"/>
    <s v="Si"/>
    <s v="Si"/>
    <s v="Si"/>
    <s v="Si"/>
    <s v="No"/>
    <s v="No"/>
    <s v="No"/>
    <m/>
  </r>
  <r>
    <n v="9"/>
    <s v="Mujeres por la Vida"/>
    <x v="2"/>
    <x v="7"/>
    <x v="9"/>
    <s v="Urbanización La Carucieña"/>
    <m/>
    <s v="Esp. Comunit."/>
    <s v="agosto"/>
    <d v="2020-08-01T00:00:00"/>
    <s v="Promotora/Katrina Kozarek"/>
    <s v="1096_1_1"/>
    <s v="1096_1_1_0001"/>
    <s v="Colmenarez"/>
    <s v="Colmenarez"/>
    <s v="Yamiletza"/>
    <n v="10964580"/>
    <x v="0"/>
    <x v="28"/>
    <x v="1"/>
    <n v="4169569172"/>
    <m/>
    <s v="No"/>
    <s v="Si"/>
    <s v="Si"/>
    <s v="No"/>
    <s v="No"/>
    <s v="No"/>
    <s v="No"/>
    <s v="No"/>
    <s v="Si"/>
    <s v="Si"/>
    <s v="Si"/>
    <s v="No"/>
    <s v="No"/>
    <s v="No"/>
    <m/>
  </r>
  <r>
    <n v="10"/>
    <s v="Mujeres por la Vida"/>
    <x v="2"/>
    <x v="7"/>
    <x v="9"/>
    <s v="Urbanización La Carucieña"/>
    <m/>
    <s v="Esp. Comunit."/>
    <s v="agosto"/>
    <d v="2020-08-01T00:00:00"/>
    <s v="Promotora/Katrina Kozarek"/>
    <s v="1903_1_1"/>
    <s v="1903_1_1_0001"/>
    <s v="Guerrero"/>
    <s v="Sandoval"/>
    <s v="Lorena"/>
    <n v="19036072"/>
    <x v="0"/>
    <x v="30"/>
    <x v="0"/>
    <n v="4125169375"/>
    <m/>
    <s v="No"/>
    <s v="Si"/>
    <s v="No"/>
    <s v="No"/>
    <s v="No"/>
    <s v="Si"/>
    <s v="No"/>
    <s v="Si"/>
    <s v="Si"/>
    <s v="Si"/>
    <s v="Si"/>
    <s v="No"/>
    <s v="No"/>
    <s v="No"/>
    <s v="Sin ingresos, padre de su ultima hija no la reconoce y no ha podido demandar para su manutención, estado de desnutrición de su persona y su hija más pequeña"/>
  </r>
  <r>
    <n v="11"/>
    <s v="Mujeres por la Vida"/>
    <x v="2"/>
    <x v="7"/>
    <x v="9"/>
    <s v="Urbanización La Carucieña"/>
    <m/>
    <s v="Esp. Comunit."/>
    <s v="agosto"/>
    <d v="2020-08-01T00:00:00"/>
    <s v="Promotora/Katrina Kozarek"/>
    <s v="2816_1_1"/>
    <s v="2816_1_1_0001"/>
    <s v="Colmenarez"/>
    <s v="Perez"/>
    <s v="Franchesca Antoinetta"/>
    <n v="28165190"/>
    <x v="0"/>
    <x v="13"/>
    <x v="0"/>
    <n v="4249152936"/>
    <m/>
    <s v="No"/>
    <s v="Si"/>
    <s v="Si"/>
    <s v="Si"/>
    <s v="No"/>
    <s v="Si"/>
    <s v="No"/>
    <s v="Si"/>
    <s v="Si"/>
    <s v="Si"/>
    <s v="Si"/>
    <s v="No"/>
    <s v="No"/>
    <s v="No"/>
    <s v="Violencia obstetrica, desmepleada, sin ingresos"/>
  </r>
  <r>
    <n v="12"/>
    <s v="Mujeres por la Vida"/>
    <x v="2"/>
    <x v="7"/>
    <x v="9"/>
    <s v="Urbanización La Carucieña"/>
    <m/>
    <s v="Esp. Comunit."/>
    <s v="agosto"/>
    <d v="2020-08-01T00:00:00"/>
    <s v="Promotora/Katrina Kozarek"/>
    <s v="4386_1_1"/>
    <s v="4386_1_1_0001"/>
    <m/>
    <s v="Pinto "/>
    <s v="Fanny Coromoto"/>
    <n v="4386710"/>
    <x v="0"/>
    <x v="65"/>
    <x v="1"/>
    <n v="4261040471"/>
    <m/>
    <s v="No"/>
    <s v="Si"/>
    <s v="Si"/>
    <s v="No"/>
    <s v="No"/>
    <s v="Si"/>
    <s v="No"/>
    <s v="Si"/>
    <s v="Si"/>
    <s v="Si"/>
    <s v="Si"/>
    <s v="No"/>
    <s v="No"/>
    <s v="Si"/>
    <s v="Adulta mayor en condiciones de pobreza"/>
  </r>
  <r>
    <n v="13"/>
    <s v="Mujeres por la Vida"/>
    <x v="2"/>
    <x v="7"/>
    <x v="9"/>
    <s v="Urbanización La Carucieña"/>
    <m/>
    <s v="Esp. Comunit."/>
    <s v="agosto"/>
    <d v="2020-08-01T00:00:00"/>
    <s v="Promotora/Katrina Kozarek"/>
    <s v="9116_1_1"/>
    <s v="9116_1_1_0001"/>
    <m/>
    <s v="Rojas"/>
    <s v="Adela Antonia"/>
    <n v="9116637"/>
    <x v="0"/>
    <x v="36"/>
    <x v="1"/>
    <n v="4262522836"/>
    <m/>
    <s v="No"/>
    <s v="Si"/>
    <s v="Si"/>
    <s v="Si"/>
    <s v="No"/>
    <s v="No"/>
    <s v="Si"/>
    <s v="Si"/>
    <s v="Si"/>
    <s v="Si"/>
    <s v="Si"/>
    <s v="No"/>
    <s v="No"/>
    <s v="No"/>
    <s v="Discapacitada enfermedad vascular"/>
  </r>
  <r>
    <n v="14"/>
    <s v="Mujeres por la Vida"/>
    <x v="2"/>
    <x v="7"/>
    <x v="9"/>
    <s v="Urbanización La Carucieña"/>
    <m/>
    <s v="Esp. Comunit."/>
    <s v="agosto"/>
    <d v="2020-08-01T00:00:00"/>
    <s v="Promotora/Katrina Kozarek"/>
    <s v="1482_1_1"/>
    <s v="1482_1_1_0001"/>
    <s v="Jimenez"/>
    <s v="Rojas"/>
    <s v="Anajhondy Betzabeth"/>
    <n v="14826934"/>
    <x v="0"/>
    <x v="15"/>
    <x v="0"/>
    <n v="4169581545"/>
    <m/>
    <s v="No"/>
    <s v="Si"/>
    <s v="Si"/>
    <s v="Si"/>
    <s v="No"/>
    <s v="No"/>
    <s v="No"/>
    <s v="No"/>
    <s v="Si"/>
    <s v="Si"/>
    <s v="Si"/>
    <s v="No"/>
    <s v="No"/>
    <s v="No"/>
    <s v="Depresion "/>
  </r>
  <r>
    <n v="15"/>
    <s v="Mujeres por la Vida"/>
    <x v="2"/>
    <x v="7"/>
    <x v="9"/>
    <s v="Urbanización La Carucieña"/>
    <m/>
    <s v="Esp. Comunit."/>
    <s v="agosto"/>
    <d v="2020-08-01T00:00:00"/>
    <s v="Promotora/Ingrid Blanco"/>
    <s v="1743_1_1"/>
    <s v="1743_1_1_0001"/>
    <s v="Asuaje "/>
    <s v="Rodrìguez"/>
    <s v="Anabel Aurora"/>
    <n v="17434245"/>
    <x v="0"/>
    <x v="69"/>
    <x v="0"/>
    <n v="4169522573"/>
    <m/>
    <s v="No"/>
    <s v="Si"/>
    <s v="Si"/>
    <s v="No"/>
    <s v="No"/>
    <s v="No"/>
    <s v="No"/>
    <s v="Si"/>
    <s v="Si"/>
    <s v="Si"/>
    <s v="Si"/>
    <s v="No"/>
    <s v="No"/>
    <s v="No"/>
    <s v="Sobreviviente de violencia,desempleada,vive alquilada"/>
  </r>
  <r>
    <n v="16"/>
    <s v="Mujeres por la Vida"/>
    <x v="2"/>
    <x v="7"/>
    <x v="9"/>
    <s v="Urbanización La Carucieña"/>
    <m/>
    <s v="Esp. Comunit."/>
    <s v="agosto"/>
    <d v="2020-08-01T00:00:00"/>
    <s v="Promotora/Ingrid Blanco"/>
    <s v="7421_1_1"/>
    <s v="7421_1_1_0001"/>
    <m/>
    <s v="Rodrìguez"/>
    <s v="Carmen Alicia"/>
    <n v="7421583"/>
    <x v="0"/>
    <x v="28"/>
    <x v="1"/>
    <n v="2514435024"/>
    <m/>
    <s v="No"/>
    <s v="Si"/>
    <s v="Si"/>
    <s v="Si"/>
    <s v="No"/>
    <s v="No"/>
    <s v="No"/>
    <s v="Si"/>
    <s v="Si"/>
    <s v="No"/>
    <s v="Si"/>
    <s v="No"/>
    <s v="No"/>
    <s v="No"/>
    <s v="Cuidadora de nietos y desempleada"/>
  </r>
  <r>
    <n v="17"/>
    <s v="Mujeres por la Vida"/>
    <x v="2"/>
    <x v="7"/>
    <x v="9"/>
    <s v="Urbanización La Carucieña"/>
    <m/>
    <s v="Esp. Comunit."/>
    <s v="agosto"/>
    <d v="2020-08-01T00:00:00"/>
    <s v="Promotora/Ingrid Blanco"/>
    <s v="2997_1_1"/>
    <s v="2997_1_1_0001"/>
    <s v="Boquillon "/>
    <s v="Rivas"/>
    <s v="Emili Rossiel"/>
    <n v="29978840"/>
    <x v="0"/>
    <x v="14"/>
    <x v="0"/>
    <n v="4167557166"/>
    <m/>
    <s v="No"/>
    <s v="Si"/>
    <s v="No"/>
    <s v="Si"/>
    <s v="No"/>
    <s v="Si"/>
    <s v="No"/>
    <s v="Si"/>
    <s v="Si"/>
    <s v="No"/>
    <s v="Si"/>
    <s v="No"/>
    <s v="No"/>
    <s v="No"/>
    <s v="Desempleada viviendo arrimada en hacinamiento"/>
  </r>
  <r>
    <n v="18"/>
    <s v="Mujeres por la Vida"/>
    <x v="2"/>
    <x v="7"/>
    <x v="9"/>
    <s v="Urbanización La Carucieña"/>
    <m/>
    <s v="Esp. Comunit."/>
    <s v="agosto"/>
    <d v="2020-08-01T00:00:00"/>
    <s v="Promotora/Ingrid Blanco"/>
    <s v="2574_1_1"/>
    <s v="2574_1_1_0001"/>
    <s v="Pire"/>
    <s v="Blanco"/>
    <s v="Keily Luisana"/>
    <n v="25747912"/>
    <x v="0"/>
    <x v="46"/>
    <x v="0"/>
    <n v="4245216327"/>
    <m/>
    <s v="No"/>
    <s v="Si"/>
    <s v="No"/>
    <s v="No"/>
    <s v="No"/>
    <s v="No"/>
    <s v="No"/>
    <s v="Si"/>
    <s v="Si"/>
    <s v="No"/>
    <s v="Si"/>
    <s v="No"/>
    <s v="No"/>
    <s v="No"/>
    <s v="Desempleada viviendo arrimada en casa de su suegra"/>
  </r>
  <r>
    <n v="19"/>
    <s v="Mujeres por la Vida"/>
    <x v="2"/>
    <x v="7"/>
    <x v="9"/>
    <s v="Urbanización La Carucieña"/>
    <m/>
    <s v="Esp. Comunit."/>
    <s v="agosto"/>
    <d v="2020-08-01T00:00:00"/>
    <s v="Promotora/Ingrid Blanco"/>
    <s v="7385_1_1"/>
    <s v="7385_1_1_0001"/>
    <m/>
    <s v="Camacaro"/>
    <s v="Irma Rosa"/>
    <n v="7385478"/>
    <x v="0"/>
    <x v="23"/>
    <x v="1"/>
    <n v="2514483590"/>
    <m/>
    <s v="No"/>
    <s v="Si"/>
    <s v="Si"/>
    <s v="Si"/>
    <s v="No"/>
    <s v="No"/>
    <s v="Si"/>
    <s v="Si"/>
    <s v="Si"/>
    <s v="Si"/>
    <s v="Si"/>
    <s v="No"/>
    <s v="No"/>
    <s v="Si"/>
    <s v="Adulta mayor con problema de columna y cuidadora de discapacitado adulto mayor "/>
  </r>
  <r>
    <n v="20"/>
    <s v="Mujeres por la Vida"/>
    <x v="2"/>
    <x v="7"/>
    <x v="9"/>
    <s v="Urbanización La Carucieña"/>
    <m/>
    <s v="Esp. Comunit."/>
    <s v="agosto"/>
    <d v="2020-08-01T00:00:00"/>
    <s v="Promotora/Ingrid Blanco"/>
    <s v="2714_1_1"/>
    <s v="2714_1_1_0001"/>
    <s v="Sanchez"/>
    <s v="Figueroa"/>
    <s v="Elisa Sarahy"/>
    <n v="27142677"/>
    <x v="0"/>
    <x v="47"/>
    <x v="0"/>
    <n v="4265527288"/>
    <m/>
    <s v="No"/>
    <s v="Si"/>
    <s v="Si"/>
    <s v="No"/>
    <s v="No"/>
    <s v="Si"/>
    <s v="Si"/>
    <s v="No"/>
    <s v="Si"/>
    <s v="No"/>
    <s v="Si"/>
    <s v="No"/>
    <s v="No"/>
    <s v="No"/>
    <s v="Desempleada"/>
  </r>
  <r>
    <n v="21"/>
    <s v="Mujeres por la Vida"/>
    <x v="2"/>
    <x v="7"/>
    <x v="9"/>
    <s v="Urbanización La Carucieña"/>
    <m/>
    <s v="Esp. Comunit."/>
    <s v="agosto"/>
    <d v="2020-08-01T00:00:00"/>
    <s v="Promotora/Ingrid Blanco"/>
    <s v="1399_1_1"/>
    <s v="1399_1_1_0001"/>
    <s v="Blanco"/>
    <s v="Camacaro"/>
    <s v="Sulhayl Angelina"/>
    <n v="13990237"/>
    <x v="0"/>
    <x v="55"/>
    <x v="0"/>
    <n v="4264175010"/>
    <m/>
    <s v="No"/>
    <s v="Si"/>
    <s v="Si"/>
    <s v="Si"/>
    <s v="No"/>
    <s v="No"/>
    <s v="No"/>
    <s v="No"/>
    <s v="Si"/>
    <s v="Si"/>
    <s v="Si"/>
    <s v="No"/>
    <s v="No"/>
    <s v="No"/>
    <s v=" Sobreviviente de violencia fisica y psicologica.  "/>
  </r>
  <r>
    <n v="22"/>
    <s v="Mujeres por la Vida"/>
    <x v="2"/>
    <x v="7"/>
    <x v="9"/>
    <s v="Urbanización La Carucieña"/>
    <m/>
    <s v="Esp. Comunit."/>
    <s v="agosto"/>
    <d v="2020-08-01T00:00:00"/>
    <s v="Promotora/Ingrid Blanco"/>
    <s v="4725_1_1"/>
    <s v="4725_1_1_0001"/>
    <s v="Martinez "/>
    <s v="Sandoval"/>
    <s v="Ana Rosa"/>
    <n v="4725585"/>
    <x v="0"/>
    <x v="8"/>
    <x v="1"/>
    <n v="4264354506"/>
    <m/>
    <s v="No"/>
    <s v="Si"/>
    <s v="Si"/>
    <s v="Si"/>
    <s v="No"/>
    <s v="No"/>
    <s v="Si"/>
    <s v="No"/>
    <s v="Si"/>
    <s v="No"/>
    <s v="Si"/>
    <s v="No"/>
    <s v="No"/>
    <s v="Si"/>
    <s v="Pensionada con diabetes"/>
  </r>
  <r>
    <n v="23"/>
    <s v="Mujeres por la Vida"/>
    <x v="2"/>
    <x v="7"/>
    <x v="9"/>
    <s v="Urbanización La Carucieña"/>
    <m/>
    <s v="Esp. Comunit."/>
    <s v="agosto"/>
    <d v="2020-08-01T00:00:00"/>
    <s v="Promotora/Ingrid Blanco"/>
    <s v="2067_1_1"/>
    <s v="2067_1_1_0002"/>
    <s v="Duran "/>
    <s v="Martinez"/>
    <s v="Maria Gabriela"/>
    <n v="20672720"/>
    <x v="0"/>
    <x v="31"/>
    <x v="0"/>
    <n v="4264571093"/>
    <m/>
    <s v="Si"/>
    <s v="Si"/>
    <s v="Si"/>
    <s v="No"/>
    <s v="No"/>
    <s v="Si"/>
    <s v="No"/>
    <s v="No"/>
    <s v="Si"/>
    <s v="No"/>
    <s v="Si"/>
    <s v="No"/>
    <s v="No"/>
    <s v="No"/>
    <m/>
  </r>
  <r>
    <n v="24"/>
    <s v="Mujeres por la Vida"/>
    <x v="2"/>
    <x v="7"/>
    <x v="9"/>
    <s v="Urbanización La Carucieña"/>
    <m/>
    <s v="Esp. Comunit."/>
    <s v="agosto"/>
    <d v="2020-08-01T00:00:00"/>
    <s v="Promotora/Ingrid Blanco"/>
    <s v="1959_1_1"/>
    <s v="1959_1_1_0001"/>
    <s v="Gallardo"/>
    <m/>
    <s v="Rossanna Mercedez "/>
    <n v="19591191"/>
    <x v="0"/>
    <x v="33"/>
    <x v="0"/>
    <n v="4245309407"/>
    <m/>
    <s v="No"/>
    <s v="Si"/>
    <s v="Si"/>
    <s v="Si"/>
    <s v="No"/>
    <s v="No"/>
    <s v="No"/>
    <s v="No"/>
    <s v="Si"/>
    <s v="Si"/>
    <s v="Si"/>
    <s v="No"/>
    <s v="No"/>
    <s v="No"/>
    <s v="Sobreviviente de violencia psicologica, acoso y hoetigamiento, desempleada vive con dos hijas y un hijo"/>
  </r>
  <r>
    <n v="25"/>
    <s v="Mujeres por la Vida"/>
    <x v="2"/>
    <x v="7"/>
    <x v="9"/>
    <s v="Urbanización La Carucieña"/>
    <m/>
    <s v="Esp. Comunit."/>
    <s v="agosto"/>
    <d v="2020-08-01T00:00:00"/>
    <s v="Promotora/Katrina Kozarek"/>
    <s v="1566_1_1"/>
    <s v="1566_1_1_0001"/>
    <s v="Jimenez"/>
    <s v="Pinto "/>
    <s v="Marlyn Gabriela"/>
    <n v="15668550"/>
    <x v="0"/>
    <x v="3"/>
    <x v="0"/>
    <m/>
    <m/>
    <s v="No"/>
    <s v="Si"/>
    <s v="Si"/>
    <s v="No"/>
    <s v="No"/>
    <s v="No"/>
    <s v="No"/>
    <s v="No"/>
    <s v="Si"/>
    <s v="No"/>
    <s v="Si"/>
    <s v="No"/>
    <s v="No"/>
    <s v="No"/>
    <s v="Hipertensa"/>
  </r>
  <r>
    <n v="26"/>
    <s v="Mujeres por la Vida"/>
    <x v="2"/>
    <x v="7"/>
    <x v="9"/>
    <s v="Urbanización La Carucieña"/>
    <m/>
    <s v="Esp. Comunit."/>
    <s v="agosto"/>
    <d v="2020-08-01T00:00:00"/>
    <s v="Promotora/Ingrid Blanco"/>
    <s v="1409_1_1"/>
    <s v="1409_1_1_0001"/>
    <s v="Alvarado"/>
    <s v="Landaeta"/>
    <s v="Yajaira Yesenia"/>
    <n v="14094382"/>
    <x v="0"/>
    <x v="32"/>
    <x v="0"/>
    <n v="4261510776"/>
    <m/>
    <s v="Si"/>
    <s v="Si"/>
    <s v="Si"/>
    <s v="Si"/>
    <s v="No"/>
    <s v="No"/>
    <s v="Si"/>
    <s v="No"/>
    <s v="Si"/>
    <s v="Si"/>
    <s v="Si"/>
    <s v="No"/>
    <s v="No"/>
    <s v="No"/>
    <s v="Desempleada con depresiones ,tres hijo  uno de ellos con diabetes"/>
  </r>
  <r>
    <n v="27"/>
    <s v="Mujeres por la Vida"/>
    <x v="2"/>
    <x v="7"/>
    <x v="9"/>
    <s v="Urbanización La Carucieña"/>
    <m/>
    <s v="Esp. Comunit."/>
    <s v="agosto"/>
    <d v="2020-08-01T00:00:00"/>
    <s v="Promotora/Ingrid Blanco"/>
    <s v="2391_1_1"/>
    <s v="2391_1_1_0001"/>
    <s v="Aranguren"/>
    <s v="Peña"/>
    <s v="Jenny Adriana"/>
    <n v="23917446"/>
    <x v="0"/>
    <x v="17"/>
    <x v="0"/>
    <n v="4245332706"/>
    <m/>
    <s v="No"/>
    <s v="Si"/>
    <s v="Si"/>
    <s v="No"/>
    <s v="No"/>
    <s v="No"/>
    <s v="No"/>
    <s v="Si"/>
    <s v="Si"/>
    <s v="Si"/>
    <s v="Si"/>
    <s v="No"/>
    <s v="No"/>
    <s v="No"/>
    <s v="Desempleada"/>
  </r>
  <r>
    <n v="28"/>
    <s v="Mujeres por la Vida"/>
    <x v="2"/>
    <x v="7"/>
    <x v="9"/>
    <s v="Urbanización La Carucieña"/>
    <m/>
    <s v="Esp. Comunit."/>
    <s v="agosto"/>
    <d v="2020-08-01T00:00:00"/>
    <s v="Promotora/Katrina Kozarek"/>
    <s v="3855_1_1"/>
    <s v="3855_1_1_0001"/>
    <s v="Fernandez"/>
    <m/>
    <s v="Dulce Magalys"/>
    <n v="3855948"/>
    <x v="0"/>
    <x v="19"/>
    <x v="1"/>
    <n v="4145279847"/>
    <m/>
    <s v="No"/>
    <s v="Si"/>
    <s v="Si"/>
    <s v="Si"/>
    <s v="No"/>
    <s v="No"/>
    <s v="Si"/>
    <s v="No"/>
    <s v="Si"/>
    <s v="No"/>
    <s v="Si"/>
    <s v="No"/>
    <s v="No"/>
    <s v="Si"/>
    <s v="Pensionada, sufre de la tension y de artritis en pierna derecha"/>
  </r>
  <r>
    <n v="29"/>
    <s v="Mujeres por la Vida"/>
    <x v="2"/>
    <x v="7"/>
    <x v="9"/>
    <s v="Urbanización La Carucieña"/>
    <m/>
    <s v="Esp. Comunit."/>
    <s v="agosto"/>
    <d v="2020-08-01T00:00:00"/>
    <s v="Coordinadora/Virginia Martinez"/>
    <s v="9540_1_1"/>
    <s v="9540_1_1_0001"/>
    <s v="Perez"/>
    <m/>
    <s v="Yalitza Mercedez"/>
    <n v="9540087"/>
    <x v="0"/>
    <x v="51"/>
    <x v="1"/>
    <n v="4145255437"/>
    <m/>
    <s v="No"/>
    <s v="Si"/>
    <s v="Si"/>
    <s v="Si"/>
    <s v="No"/>
    <s v="No"/>
    <s v="Si"/>
    <s v="Si"/>
    <s v="Si"/>
    <s v="No"/>
    <s v="No"/>
    <s v="No"/>
    <s v="No"/>
    <s v="Si"/>
    <s v="Desempleada"/>
  </r>
  <r>
    <n v="30"/>
    <s v="Mujeres por la Vida"/>
    <x v="2"/>
    <x v="7"/>
    <x v="9"/>
    <s v="Urbanización La Carucieña"/>
    <m/>
    <s v="Esp. Comunit."/>
    <s v="agosto"/>
    <d v="2020-08-01T00:00:00"/>
    <s v="Coordinadora/Virginia Martinez"/>
    <s v="1703_1_1"/>
    <s v="1703_1_1_0001"/>
    <s v="Rojas"/>
    <s v="Jacome"/>
    <s v="Mary Elizabeth"/>
    <n v="17034037"/>
    <x v="0"/>
    <x v="35"/>
    <x v="0"/>
    <n v="4169561530"/>
    <m/>
    <s v="No"/>
    <s v="Si"/>
    <s v="Si"/>
    <s v="No"/>
    <s v="No"/>
    <s v="No"/>
    <s v="No"/>
    <s v="Si"/>
    <s v="Si"/>
    <s v="No"/>
    <s v="Si"/>
    <s v="No"/>
    <s v="No"/>
    <s v="No"/>
    <s v="Cuidadora de madre y padre con discapacidad"/>
  </r>
  <r>
    <n v="31"/>
    <s v="Mujeres por la Vida"/>
    <x v="2"/>
    <x v="7"/>
    <x v="9"/>
    <s v="Urbanización La Carucieña"/>
    <m/>
    <s v="Esp. Comunit."/>
    <s v="agosto"/>
    <d v="2020-08-01T00:00:00"/>
    <s v="Coordinadora/Virginia Martinez"/>
    <s v="1658_1_1"/>
    <s v="1658_1_1_0001"/>
    <s v="Perez"/>
    <s v="Marcano"/>
    <s v="Yoleida Josefina"/>
    <n v="16584028"/>
    <x v="0"/>
    <x v="45"/>
    <x v="0"/>
    <n v="4163158908"/>
    <m/>
    <s v="No"/>
    <s v="Si"/>
    <s v="Si"/>
    <s v="Si"/>
    <s v="No"/>
    <s v="No"/>
    <s v="Si"/>
    <s v="Si"/>
    <s v="Si"/>
    <s v="Si"/>
    <s v="Si"/>
    <s v="No"/>
    <s v="No"/>
    <s v="No"/>
    <s v="Diabetica"/>
  </r>
  <r>
    <n v="32"/>
    <s v="Mujeres por la Vida"/>
    <x v="2"/>
    <x v="7"/>
    <x v="9"/>
    <s v="Urbanización La Carucieña"/>
    <m/>
    <s v="Esp. Comunit."/>
    <s v="agosto"/>
    <d v="2020-08-01T00:00:00"/>
    <s v="Coordinadora/Virginia Martinez"/>
    <s v="1710_1_1"/>
    <s v="1710_1_1_0001"/>
    <s v="Leòn "/>
    <s v="Rodrìguez"/>
    <s v="Maria Carolina"/>
    <n v="17104792"/>
    <x v="0"/>
    <x v="69"/>
    <x v="0"/>
    <n v="4268506036"/>
    <m/>
    <s v="No"/>
    <s v="Si"/>
    <s v="Si"/>
    <s v="Si"/>
    <s v="No"/>
    <s v="No"/>
    <s v="Si"/>
    <s v="No"/>
    <s v="Si"/>
    <s v="No"/>
    <s v="Si"/>
    <s v="No"/>
    <s v="No"/>
    <s v="No"/>
    <s v="Pobreza extrema"/>
  </r>
  <r>
    <n v="33"/>
    <s v="Mujeres por la Vida"/>
    <x v="2"/>
    <x v="7"/>
    <x v="9"/>
    <s v="Urbanización La Carucieña"/>
    <m/>
    <s v="Esp. Comunit."/>
    <s v="agosto"/>
    <d v="2020-08-01T00:00:00"/>
    <s v="Coordinadora/Virginia Martinez"/>
    <s v="7355_1_1"/>
    <s v="7355_1_1_0001"/>
    <s v="Rojas"/>
    <s v="Rojas"/>
    <s v="Emilia Chiquinquira"/>
    <n v="7355903"/>
    <x v="0"/>
    <x v="51"/>
    <x v="1"/>
    <n v="4268618351"/>
    <m/>
    <s v="No"/>
    <s v="Si"/>
    <s v="Si"/>
    <s v="Si"/>
    <s v="No"/>
    <s v="No"/>
    <s v="No"/>
    <s v="Si"/>
    <s v="Si"/>
    <s v="No"/>
    <s v="Si"/>
    <s v="No"/>
    <s v="No"/>
    <s v="Si"/>
    <s v="Esposo con Cancer de prostata. Nro de telefono de un familiar"/>
  </r>
  <r>
    <n v="34"/>
    <s v="Mujeres por la Vida"/>
    <x v="2"/>
    <x v="7"/>
    <x v="9"/>
    <s v="Urbanización La Carucieña"/>
    <m/>
    <s v="Esp. Comunit."/>
    <s v="agosto"/>
    <d v="2020-08-01T00:00:00"/>
    <s v="Promotora/Katrina Kozarek"/>
    <s v="7352_1_1"/>
    <s v="7352_1_1_0001"/>
    <s v="Goyo"/>
    <s v="Mujica "/>
    <s v="Gloria del Carmen "/>
    <n v="7352863"/>
    <x v="0"/>
    <x v="8"/>
    <x v="1"/>
    <m/>
    <m/>
    <s v="No"/>
    <s v="Si"/>
    <s v="Si"/>
    <s v="Si"/>
    <s v="No"/>
    <s v="No"/>
    <s v="Si"/>
    <s v="No"/>
    <s v="Si"/>
    <s v="No"/>
    <s v="Si"/>
    <s v="No"/>
    <s v="No"/>
    <s v="Si"/>
    <s v="Diabetica, hipertensa"/>
  </r>
  <r>
    <n v="35"/>
    <s v="Mujeres por la Vida"/>
    <x v="2"/>
    <x v="7"/>
    <x v="9"/>
    <s v="Urbanización La Carucieña"/>
    <m/>
    <s v="Esp. Comunit."/>
    <s v="agosto"/>
    <d v="2020-08-01T00:00:00"/>
    <s v="Promotora/Elvira Dorante"/>
    <s v="1126_1_1"/>
    <s v="1126_1_1_0001"/>
    <s v="Colmenarez"/>
    <m/>
    <s v="Grexy Josefina"/>
    <n v="11267471"/>
    <x v="0"/>
    <x v="20"/>
    <x v="0"/>
    <n v="4164539331"/>
    <m/>
    <s v="No"/>
    <s v="Si"/>
    <s v="Si"/>
    <s v="No"/>
    <s v="No"/>
    <s v="No"/>
    <s v="Si"/>
    <s v="Si"/>
    <s v="Si"/>
    <s v="No"/>
    <s v="Si"/>
    <s v="No"/>
    <s v="No"/>
    <s v="No"/>
    <s v="Soriasis, madre soltera"/>
  </r>
  <r>
    <n v="36"/>
    <s v="Mujeres por la Vida"/>
    <x v="2"/>
    <x v="7"/>
    <x v="9"/>
    <s v="Urbanización La Carucieña"/>
    <m/>
    <s v="Esp. Comunit."/>
    <s v="agosto"/>
    <d v="2020-08-01T00:00:00"/>
    <s v="Promotora/Elvira Dorante"/>
    <s v="3196_1_1"/>
    <s v="3196_1_1_0001"/>
    <s v="Gutierrez"/>
    <s v="Gutierrez"/>
    <s v="Ariannys Fernanda"/>
    <n v="31962095"/>
    <x v="0"/>
    <x v="75"/>
    <x v="3"/>
    <n v="4245007318"/>
    <m/>
    <s v="No"/>
    <s v="Si"/>
    <s v="No"/>
    <s v="No"/>
    <s v="Si"/>
    <s v="Si"/>
    <s v="No"/>
    <s v="No"/>
    <s v="Si"/>
    <s v="Si"/>
    <s v="Si"/>
    <s v="No"/>
    <s v="No"/>
    <s v="No"/>
    <s v="Sobreviviente de violencia familiar"/>
  </r>
  <r>
    <n v="37"/>
    <s v="Mujeres por la Vida"/>
    <x v="2"/>
    <x v="7"/>
    <x v="9"/>
    <s v="Urbanización La Carucieña"/>
    <m/>
    <s v="Esp. Comunit."/>
    <s v="agosto"/>
    <d v="2020-08-01T00:00:00"/>
    <s v="Promotora/Elvira Dorante"/>
    <s v="3065_1_1"/>
    <s v="3065_1_1_0001"/>
    <s v="Tablero"/>
    <s v="Ereu  "/>
    <s v="Carmen Belen"/>
    <n v="3065270"/>
    <x v="0"/>
    <x v="80"/>
    <x v="1"/>
    <n v="2517179532"/>
    <m/>
    <s v="No"/>
    <s v="Si"/>
    <s v="Si"/>
    <s v="Si"/>
    <s v="No"/>
    <s v="No"/>
    <s v="Si"/>
    <s v="No"/>
    <s v="Si"/>
    <s v="No"/>
    <s v="Si"/>
    <s v="No"/>
    <s v="No"/>
    <s v="Si"/>
    <s v="Hipertension y Artrosis"/>
  </r>
  <r>
    <n v="38"/>
    <s v="Mujeres por la Vida"/>
    <x v="2"/>
    <x v="7"/>
    <x v="9"/>
    <s v="Urbanización La Carucieña"/>
    <m/>
    <s v="Esp. Comunit."/>
    <s v="agosto"/>
    <d v="2020-08-01T00:00:00"/>
    <s v="Promotora/Elvira Dorante"/>
    <s v="9621_1_1"/>
    <s v="9621_1_1_0001"/>
    <s v="Perez"/>
    <s v="Garrido"/>
    <s v="Mariela Nohemi"/>
    <n v="9621702"/>
    <x v="0"/>
    <x v="12"/>
    <x v="0"/>
    <n v="4265613223"/>
    <m/>
    <s v="No"/>
    <s v="Si"/>
    <s v="Si"/>
    <s v="Si"/>
    <s v="No"/>
    <s v="No"/>
    <s v="No"/>
    <s v="Si"/>
    <s v="Si"/>
    <s v="Si"/>
    <s v="Si"/>
    <s v="No"/>
    <s v="No"/>
    <s v="No"/>
    <s v="Hijo Preso"/>
  </r>
  <r>
    <n v="39"/>
    <s v="Mujeres por la Vida"/>
    <x v="2"/>
    <x v="7"/>
    <x v="9"/>
    <s v="Urbanización La Carucieña"/>
    <m/>
    <s v="Esp. Comunit."/>
    <s v="agosto"/>
    <d v="2020-08-01T00:00:00"/>
    <s v="Promotora/Elvira Dorante"/>
    <s v="7304_1_1"/>
    <s v="7304_1_1_0001"/>
    <s v="Herices"/>
    <s v="Morales"/>
    <s v="Olga Pastora"/>
    <n v="7304694"/>
    <x v="0"/>
    <x v="62"/>
    <x v="1"/>
    <n v="4168529482"/>
    <m/>
    <s v="No"/>
    <s v="Si"/>
    <s v="Si"/>
    <s v="Si"/>
    <s v="No"/>
    <s v="No"/>
    <s v="No"/>
    <s v="Si"/>
    <s v="Si"/>
    <s v="No"/>
    <s v="Si"/>
    <s v="No"/>
    <s v="No"/>
    <s v="No"/>
    <m/>
  </r>
  <r>
    <n v="40"/>
    <s v="Mujeres por la Vida"/>
    <x v="2"/>
    <x v="7"/>
    <x v="9"/>
    <s v="Urbanización La Carucieña"/>
    <m/>
    <s v="Esp. Comunit."/>
    <s v="agosto"/>
    <d v="2020-08-01T00:00:00"/>
    <s v="Promotora/Elvira Dorante"/>
    <s v="1253_1_1"/>
    <s v="1253_1_1_0001"/>
    <s v=" Moreno "/>
    <m/>
    <s v="Melkis"/>
    <n v="12531639"/>
    <x v="0"/>
    <x v="32"/>
    <x v="0"/>
    <n v="4149599835"/>
    <m/>
    <s v="No"/>
    <s v="Si"/>
    <s v="No"/>
    <s v="No"/>
    <s v="No"/>
    <s v="No"/>
    <s v="Si"/>
    <s v="No"/>
    <s v="Si"/>
    <s v="Si"/>
    <s v="Si"/>
    <s v="No"/>
    <s v="No"/>
    <s v="No"/>
    <s v="Trastorno Mental"/>
  </r>
  <r>
    <n v="41"/>
    <s v="Mujeres por la Vida"/>
    <x v="2"/>
    <x v="7"/>
    <x v="9"/>
    <s v="Urbanización La Carucieña"/>
    <m/>
    <s v="Esp. Comunit."/>
    <s v="agosto"/>
    <d v="2020-08-01T00:00:00"/>
    <s v="Promotora/Elvira Dorante"/>
    <s v="1187_1_1"/>
    <s v="1187_1_1_0001"/>
    <s v="Torrealba"/>
    <m/>
    <s v="Luzmary"/>
    <n v="11877948"/>
    <x v="0"/>
    <x v="11"/>
    <x v="1"/>
    <n v="4161524975"/>
    <m/>
    <s v="No"/>
    <s v="Si"/>
    <s v="Si"/>
    <s v="Si"/>
    <s v="No"/>
    <s v="No"/>
    <s v="Si"/>
    <s v="No"/>
    <s v="Si"/>
    <s v="No"/>
    <s v="Si"/>
    <s v="No"/>
    <s v="No"/>
    <s v="No"/>
    <s v="Diabetica"/>
  </r>
  <r>
    <n v="42"/>
    <s v="Mujeres por la Vida"/>
    <x v="2"/>
    <x v="7"/>
    <x v="9"/>
    <s v="Urbanización La Carucieña"/>
    <m/>
    <s v="Esp. Comunit."/>
    <s v="agosto"/>
    <d v="2020-08-01T00:00:00"/>
    <s v="Promotora/Elvira Dorante"/>
    <s v="1096_1_1"/>
    <s v="1096_1_1_0002"/>
    <s v="Queralez"/>
    <s v="Bella"/>
    <s v="Yajaira del Carmen "/>
    <n v="10963792"/>
    <x v="0"/>
    <x v="20"/>
    <x v="0"/>
    <n v="4164270699"/>
    <m/>
    <s v="No"/>
    <s v="Si"/>
    <s v="Si"/>
    <s v="No"/>
    <s v="No"/>
    <s v="No"/>
    <s v="Si"/>
    <s v="No"/>
    <s v="Si"/>
    <s v="No"/>
    <s v="Si"/>
    <s v="No"/>
    <s v="No"/>
    <s v="No"/>
    <s v="Litiasis renal tiene una hija discapacitada"/>
  </r>
  <r>
    <n v="43"/>
    <s v="Mujeres por la Vida"/>
    <x v="2"/>
    <x v="7"/>
    <x v="9"/>
    <s v="Urbanización La Carucieña"/>
    <m/>
    <s v="Esp. Comunit."/>
    <s v="agosto"/>
    <d v="2020-08-01T00:00:00"/>
    <s v="Promotora/Elvira Dorante"/>
    <s v="7347_1_1"/>
    <s v="7347_1_1_0001"/>
    <s v="Marchan"/>
    <s v="Barrios"/>
    <s v="Nubia de la chinquinquira"/>
    <n v="7347470"/>
    <x v="0"/>
    <x v="43"/>
    <x v="1"/>
    <n v="4245251092"/>
    <m/>
    <s v="No"/>
    <s v="Si"/>
    <s v="Si"/>
    <s v="Si"/>
    <s v="No"/>
    <s v="No"/>
    <s v="Si"/>
    <s v="No"/>
    <s v="Si"/>
    <s v="No"/>
    <s v="Si"/>
    <s v="No"/>
    <s v="No"/>
    <s v="Si"/>
    <s v="Vive sola en una pieza"/>
  </r>
  <r>
    <n v="44"/>
    <s v="Mujeres por la Vida"/>
    <x v="2"/>
    <x v="7"/>
    <x v="9"/>
    <s v="Urbanización La Carucieña"/>
    <m/>
    <s v="Esp. Comunit."/>
    <s v="agosto"/>
    <d v="2020-08-01T00:00:00"/>
    <s v="Promotora/Katrina Kozarek"/>
    <s v="2600_1_1"/>
    <s v="2600_1_1_0001"/>
    <s v="Peña"/>
    <s v="Perez"/>
    <s v="Darmarys del Carmen 26005656"/>
    <n v="26005656"/>
    <x v="0"/>
    <x v="54"/>
    <x v="0"/>
    <m/>
    <m/>
    <s v="No"/>
    <s v="Si"/>
    <s v="Si"/>
    <s v="Si"/>
    <s v="No"/>
    <s v="Si"/>
    <s v="No"/>
    <s v="No"/>
    <s v="Si"/>
    <s v="Si"/>
    <s v="Si"/>
    <s v="No"/>
    <s v="No"/>
    <s v="Si"/>
    <s v="Madre soltera"/>
  </r>
  <r>
    <n v="45"/>
    <s v="Mujeres por la Vida"/>
    <x v="2"/>
    <x v="7"/>
    <x v="9"/>
    <s v="Urbanización La Carucieña"/>
    <m/>
    <s v="Esp. Comunit."/>
    <s v="agosto"/>
    <d v="2020-08-01T00:00:00"/>
    <s v="Promotora/Elvira Dorante"/>
    <s v="1142_1_1"/>
    <s v="1142_1_1_0001"/>
    <s v="Gimenez"/>
    <m/>
    <s v="Iraima del Carmen"/>
    <n v="11425789"/>
    <x v="0"/>
    <x v="65"/>
    <x v="1"/>
    <n v="2514434115"/>
    <m/>
    <s v="No"/>
    <s v="Si"/>
    <s v="Si"/>
    <s v="Si"/>
    <s v="No"/>
    <s v="No"/>
    <s v="Si"/>
    <s v="Si"/>
    <s v="Si"/>
    <s v="No"/>
    <s v="Si"/>
    <s v="No"/>
    <s v="No"/>
    <s v="Si"/>
    <s v="Litiasis en la vesicula"/>
  </r>
  <r>
    <n v="46"/>
    <s v="Mujeres por la Vida"/>
    <x v="2"/>
    <x v="7"/>
    <x v="9"/>
    <s v="Urbanización La Carucieña"/>
    <m/>
    <s v="Esp. Comunit."/>
    <s v="agosto"/>
    <d v="2020-08-01T00:00:00"/>
    <s v="Promotora/Elvira Dorante"/>
    <s v="2461_1_1"/>
    <s v="2461_1_1_0001"/>
    <s v="Duran "/>
    <s v="Gimenez"/>
    <s v="Rosa Olimar"/>
    <n v="24613325"/>
    <x v="0"/>
    <x v="29"/>
    <x v="0"/>
    <n v="4268527608"/>
    <m/>
    <s v="No"/>
    <s v="Si"/>
    <s v="No"/>
    <s v="No"/>
    <s v="No"/>
    <s v="No"/>
    <s v="No"/>
    <s v="Si"/>
    <s v="Si"/>
    <s v="No"/>
    <s v="Si"/>
    <s v="No"/>
    <s v="No"/>
    <s v="No"/>
    <s v="Madre Soltera con 4  hijos e hijas"/>
  </r>
  <r>
    <n v="47"/>
    <s v="Mujeres por la Vida"/>
    <x v="2"/>
    <x v="7"/>
    <x v="9"/>
    <s v="Urbanización La Carucieña"/>
    <m/>
    <s v="Esp. Comunit."/>
    <s v="agosto"/>
    <d v="2020-08-01T00:00:00"/>
    <s v="Psicologa/Maria Berrio"/>
    <s v="3317_1_1"/>
    <s v="3317_1_1_0001"/>
    <s v="Rodriguez "/>
    <m/>
    <s v="Maria Luisa"/>
    <n v="331776"/>
    <x v="0"/>
    <x v="70"/>
    <x v="1"/>
    <n v="4144477655"/>
    <m/>
    <s v="No"/>
    <s v="Si"/>
    <s v="Si"/>
    <s v="No"/>
    <s v="No"/>
    <s v="No"/>
    <s v="Si"/>
    <s v="No"/>
    <s v="Si"/>
    <s v="No"/>
    <s v="No"/>
    <s v="No"/>
    <s v="No"/>
    <s v="Si"/>
    <s v="Hipertension, hipotiroidismo"/>
  </r>
  <r>
    <n v="48"/>
    <s v="Mujeres por la Vida"/>
    <x v="2"/>
    <x v="7"/>
    <x v="9"/>
    <s v="Urbanización La Carucieña"/>
    <m/>
    <s v="Esp. Comunit."/>
    <s v="agosto"/>
    <d v="2020-08-01T00:00:00"/>
    <s v="Psicologa/Maria Berrio"/>
    <s v="7359_1_1"/>
    <s v="7359_1_1_0001"/>
    <s v="Colmenarez"/>
    <s v="Rodriguez"/>
    <s v="Carmen Elena"/>
    <n v="7359446"/>
    <x v="0"/>
    <x v="65"/>
    <x v="1"/>
    <n v="4245149828"/>
    <m/>
    <s v="No"/>
    <s v="Si"/>
    <s v="Si"/>
    <s v="Si"/>
    <s v="No"/>
    <s v="No"/>
    <s v="Si"/>
    <s v="No"/>
    <s v="Si"/>
    <s v="No"/>
    <s v="Si"/>
    <s v="No"/>
    <s v="No"/>
    <s v="Si"/>
    <s v="Hipetension osteoporosis"/>
  </r>
  <r>
    <n v="49"/>
    <s v="Mujeres por la Vida"/>
    <x v="2"/>
    <x v="7"/>
    <x v="9"/>
    <s v="Urbanización La Carucieña"/>
    <m/>
    <s v="Esp. Comunit."/>
    <s v="agosto"/>
    <d v="2020-08-01T00:00:00"/>
    <s v="Coordinadora/Virginia Martinez"/>
    <s v="3149_1_1"/>
    <s v="3149_1_1_0001"/>
    <s v="Alvares"/>
    <s v="Teran"/>
    <s v="Joannys Gabriela"/>
    <n v="31492964"/>
    <x v="0"/>
    <x v="76"/>
    <x v="3"/>
    <n v="4263519401"/>
    <m/>
    <s v="No"/>
    <s v="Si"/>
    <s v="No"/>
    <s v="No"/>
    <s v="No"/>
    <s v="No"/>
    <s v="No"/>
    <s v="No"/>
    <s v="Si"/>
    <s v="Si"/>
    <s v="Si"/>
    <s v="No"/>
    <s v="No"/>
    <s v="No"/>
    <m/>
  </r>
  <r>
    <n v="50"/>
    <s v="Mujeres por la Vida"/>
    <x v="2"/>
    <x v="7"/>
    <x v="9"/>
    <s v="Urbanización La Carucieña"/>
    <m/>
    <s v="Esp. Comunit."/>
    <s v="agosto"/>
    <d v="2020-08-01T00:00:00"/>
    <s v="Coordinadora/Virginia Martinez"/>
    <s v="_0_0"/>
    <s v="_0_0_0001"/>
    <s v="Lopez"/>
    <s v="Figueroa"/>
    <s v="Ramona del Carmen 14031679"/>
    <m/>
    <x v="0"/>
    <x v="26"/>
    <x v="0"/>
    <n v="4162570961"/>
    <m/>
    <s v="No"/>
    <s v="Si"/>
    <s v="Si"/>
    <s v="Si"/>
    <s v="No"/>
    <s v="No"/>
    <s v="No"/>
    <s v="No"/>
    <s v="Si"/>
    <s v="Si"/>
    <s v="Si"/>
    <s v="No"/>
    <s v="No"/>
    <s v="No"/>
    <s v="Mujer en situación de violencia, en condiciones de pobreza."/>
  </r>
  <r>
    <n v="51"/>
    <s v="Mujeres por la Vida"/>
    <x v="2"/>
    <x v="7"/>
    <x v="9"/>
    <s v="Urbanización La Carucieña"/>
    <m/>
    <s v="Esp. Comunit."/>
    <s v="agosto"/>
    <d v="2020-08-01T00:00:00"/>
    <s v="Promotora/Elvira Dorante"/>
    <s v="_0_0"/>
    <s v="_0_0_0002"/>
    <s v="Arno"/>
    <s v="Lopez"/>
    <s v="Roselys del Carmen23811175"/>
    <m/>
    <x v="0"/>
    <x v="1"/>
    <x v="0"/>
    <n v="4145068311"/>
    <m/>
    <s v="No"/>
    <s v="Si"/>
    <s v="No"/>
    <s v="No"/>
    <s v="No"/>
    <s v="No"/>
    <s v="Si"/>
    <s v="No"/>
    <s v="Si"/>
    <s v="Si"/>
    <s v="Si"/>
    <s v="No"/>
    <s v="No"/>
    <s v="No"/>
    <s v="Sufre de Tiroide"/>
  </r>
  <r>
    <n v="52"/>
    <s v="Mujeres por la Vida"/>
    <x v="2"/>
    <x v="7"/>
    <x v="9"/>
    <s v="Urbanización La Carucieña"/>
    <m/>
    <s v="Esp. Comunit."/>
    <s v="agosto"/>
    <d v="2020-08-01T00:00:00"/>
    <s v="Promotora/Ingrid Blanco"/>
    <s v="2985_1_1"/>
    <s v="2985_1_1_0001"/>
    <s v="Viscaya"/>
    <s v="Delgado"/>
    <s v="Franchesca Maria Jose"/>
    <n v="29851842"/>
    <x v="0"/>
    <x v="14"/>
    <x v="0"/>
    <n v="4245342646"/>
    <m/>
    <s v="Si"/>
    <s v="Si"/>
    <s v="No"/>
    <s v="No"/>
    <s v="No"/>
    <s v="No"/>
    <s v="Si"/>
    <s v="No"/>
    <s v="Si"/>
    <s v="Si"/>
    <s v="Si"/>
    <s v="No"/>
    <s v="No"/>
    <s v="Si"/>
    <s v="Riñones, hemoglobina"/>
  </r>
  <r>
    <n v="53"/>
    <s v="Mujeres por la Vida"/>
    <x v="2"/>
    <x v="7"/>
    <x v="9"/>
    <s v="Urbanización La Carucieña"/>
    <m/>
    <s v="Esp. Comunit."/>
    <s v="agosto"/>
    <d v="2020-08-01T00:00:00"/>
    <s v="Coordinadora/Virginia Martinez"/>
    <s v="1303_1_1"/>
    <s v="1303_1_1_0001"/>
    <s v="Castillo"/>
    <s v="Galindez"/>
    <s v="Wilmary "/>
    <n v="13036956"/>
    <x v="0"/>
    <x v="64"/>
    <x v="0"/>
    <n v="4140719055"/>
    <m/>
    <s v="No"/>
    <s v="Si"/>
    <s v="Si"/>
    <s v="Si"/>
    <s v="No"/>
    <s v="No"/>
    <s v="Si"/>
    <s v="Si"/>
    <s v="Si"/>
    <s v="Si"/>
    <s v="No"/>
    <s v="No"/>
    <s v="No"/>
    <s v="No"/>
    <s v="Sufre de Gastritis vive en hacinamiento"/>
  </r>
  <r>
    <n v="54"/>
    <s v="Mujeres por la Vida"/>
    <x v="2"/>
    <x v="7"/>
    <x v="9"/>
    <s v="Urbanización La Carucieña"/>
    <m/>
    <s v="Esp. Comunit."/>
    <s v="agosto"/>
    <d v="2020-08-01T00:00:00"/>
    <s v="Psicologa/Maria Berrio"/>
    <s v="1493_1_1"/>
    <s v="1493_1_1_0001"/>
    <s v="Jimenez"/>
    <m/>
    <s v="Juan"/>
    <n v="14938960"/>
    <x v="1"/>
    <x v="15"/>
    <x v="0"/>
    <n v="4263556971"/>
    <m/>
    <s v="No"/>
    <s v="Si"/>
    <s v="Si"/>
    <s v="No"/>
    <s v="No"/>
    <s v="No"/>
    <s v="No"/>
    <s v="Si"/>
    <s v="Si"/>
    <s v="No"/>
    <s v="No"/>
    <s v="No"/>
    <s v="No"/>
    <s v="No"/>
    <s v="Vive en condiciones de pobreza, en un ranchito, sin vivienda propia"/>
  </r>
  <r>
    <n v="55"/>
    <s v="Mujeres por la Vida"/>
    <x v="2"/>
    <x v="7"/>
    <x v="9"/>
    <s v="Urbanización La Carucieña"/>
    <m/>
    <s v="Esp. Comunit."/>
    <s v="agosto"/>
    <d v="2020-08-01T00:00:00"/>
    <s v="Promotora/Ingrid Blanco"/>
    <s v="2554_1_1"/>
    <s v="2554_1_1_0001"/>
    <s v="Melendez"/>
    <s v="Dorante"/>
    <s v="Jetzaret Andreina"/>
    <n v="25541006"/>
    <x v="0"/>
    <x v="10"/>
    <x v="0"/>
    <n v="4145191190"/>
    <m/>
    <s v="No"/>
    <s v="Si"/>
    <s v="Si"/>
    <s v="No"/>
    <s v="No"/>
    <s v="No"/>
    <s v="No"/>
    <s v="Si"/>
    <s v="Si"/>
    <s v="Si"/>
    <s v="Si"/>
    <s v="No"/>
    <s v="No"/>
    <s v="No"/>
    <s v="Madre soltera a cargo de 2 hijas, en situación de pobreza y con problemas de nutrición."/>
  </r>
  <r>
    <n v="56"/>
    <s v="Mujeres por la Vida"/>
    <x v="2"/>
    <x v="7"/>
    <x v="9"/>
    <s v="Urbanización La Carucieña"/>
    <m/>
    <s v="Esp. Comunit."/>
    <s v="agosto"/>
    <d v="2020-08-01T00:00:00"/>
    <s v="Promotora/Ingrid Blanco"/>
    <s v="4824_1_1"/>
    <s v="4824_1_1_0001"/>
    <s v="Offerman"/>
    <s v="Palacios"/>
    <s v="Eglee Maritza"/>
    <n v="4824940"/>
    <x v="0"/>
    <x v="74"/>
    <x v="1"/>
    <n v="2512576640"/>
    <m/>
    <s v="No"/>
    <s v="Si"/>
    <s v="Si"/>
    <s v="Si"/>
    <s v="No"/>
    <s v="No"/>
    <s v="No"/>
    <s v="Si"/>
    <s v="Si"/>
    <s v="Si"/>
    <s v="Si"/>
    <s v="No"/>
    <s v="No"/>
    <s v="Si"/>
    <s v="Adulta Mayor a cargo de un hijo con discapacidad, en situación de pobreza."/>
  </r>
  <r>
    <n v="57"/>
    <s v="Mujeres por la Vida"/>
    <x v="2"/>
    <x v="7"/>
    <x v="9"/>
    <s v="Urbanización La Carucieña"/>
    <m/>
    <s v="Esp. Comunit."/>
    <s v="agosto"/>
    <d v="2020-08-01T00:00:00"/>
    <s v="Coordinadora/Virginia Martinez"/>
    <s v="1448_1_1"/>
    <s v="1448_1_1_0001"/>
    <s v="Arcila"/>
    <s v="Materán"/>
    <s v="Maryori del Carmen"/>
    <n v="14483422"/>
    <x v="0"/>
    <x v="7"/>
    <x v="0"/>
    <n v="4145111706"/>
    <m/>
    <s v="No"/>
    <s v="Si"/>
    <s v="Si"/>
    <s v="No"/>
    <s v="No"/>
    <s v="Si"/>
    <s v="No"/>
    <s v="Si"/>
    <s v="Si"/>
    <s v="Si"/>
    <s v="Si"/>
    <s v="No"/>
    <s v="No"/>
    <s v="No"/>
    <s v="Madre soltera, actualmente con una bebe recién nacida. Sin vivienda y en situación de pobreza"/>
  </r>
  <r>
    <n v="58"/>
    <s v="Mujeres por la Vida"/>
    <x v="2"/>
    <x v="7"/>
    <x v="9"/>
    <s v="Urbanización La Carucieña"/>
    <m/>
    <s v="Esp. Comunit."/>
    <s v="agosto"/>
    <d v="2020-08-01T00:00:00"/>
    <s v="Coordinadora/Virginia Martinez"/>
    <s v="3857_1_1"/>
    <s v="3857_1_1_0001"/>
    <s v="Yepez"/>
    <s v="Garcia"/>
    <s v="Graciela Antonia"/>
    <n v="3857188"/>
    <x v="0"/>
    <x v="9"/>
    <x v="1"/>
    <n v="4161573292"/>
    <m/>
    <s v="No"/>
    <s v="Si"/>
    <s v="Si"/>
    <s v="Si"/>
    <s v="No"/>
    <s v="No"/>
    <s v="Si"/>
    <s v="No"/>
    <s v="Si"/>
    <s v="No"/>
    <s v="No"/>
    <s v="No"/>
    <s v="No"/>
    <s v="Si"/>
    <s v="Adulta mayor en condicones de pobreza, con una serie de enfermedades cronicas. "/>
  </r>
  <r>
    <n v="59"/>
    <s v="Mujeres por la Vida"/>
    <x v="2"/>
    <x v="7"/>
    <x v="9"/>
    <s v="Urbanización La Carucieña"/>
    <m/>
    <s v="Esp. Comunit."/>
    <s v="agosto"/>
    <d v="2020-08-01T00:00:00"/>
    <s v="Coordinadora/Virginia Martinez"/>
    <s v="1686_1_1"/>
    <s v="1686_1_1_0001"/>
    <s v="Vargas"/>
    <m/>
    <s v="Yaneira Josefina"/>
    <n v="16868056"/>
    <x v="0"/>
    <x v="27"/>
    <x v="0"/>
    <n v="4167560663"/>
    <m/>
    <s v="No"/>
    <s v="Si"/>
    <s v="Si"/>
    <s v="No"/>
    <s v="No"/>
    <s v="Si"/>
    <s v="No"/>
    <s v="Si"/>
    <s v="Si"/>
    <s v="Si"/>
    <s v="No"/>
    <s v="No"/>
    <s v="No"/>
    <s v="No"/>
    <s v="Madre soltera con 4 hijas a su cargo, la seguda de sus hijas tiene 12 años es paciente cardiaca, operada a corazon abierto a los dos meses despues de nacida, toma hipertencivos que no puede comprar en este momento, su huja menor tiene 1 año.  "/>
  </r>
  <r>
    <n v="60"/>
    <s v="Mujeres por la Vida"/>
    <x v="2"/>
    <x v="7"/>
    <x v="9"/>
    <s v="Urbanización La Carucieña"/>
    <m/>
    <s v="Esp. Comunit."/>
    <s v="agosto"/>
    <d v="2020-08-01T00:00:00"/>
    <s v="Elvira Dorante"/>
    <s v="4724_1_1"/>
    <s v="4724_1_1_0001"/>
    <s v="Vargas"/>
    <s v="Yepez"/>
    <s v="Diosa Marina"/>
    <n v="4724847"/>
    <x v="0"/>
    <x v="74"/>
    <x v="1"/>
    <n v="4125190824"/>
    <m/>
    <s v="No"/>
    <s v="Si"/>
    <s v="Si"/>
    <s v="Si"/>
    <s v="No"/>
    <s v="Si"/>
    <s v="No"/>
    <s v="Si"/>
    <s v="Si"/>
    <s v="No"/>
    <s v="No"/>
    <s v="No"/>
    <s v="No"/>
    <s v="Si"/>
    <s v="Adulta mayor en condiciones de pobreza a cargo de sus nietas."/>
  </r>
  <r>
    <n v="61"/>
    <s v="Mujeres por la Vida"/>
    <x v="2"/>
    <x v="7"/>
    <x v="9"/>
    <s v="Urbanización La Carucieña"/>
    <m/>
    <s v="Esp. Comunit."/>
    <s v="agosto"/>
    <d v="2020-08-01T00:00:00"/>
    <s v="Virginia Martinez"/>
    <s v="2383_1_1"/>
    <s v="2383_1_1_0001"/>
    <s v="Garcia"/>
    <s v="Bello"/>
    <s v="Yesgardy Josilyn"/>
    <n v="23836640"/>
    <x v="0"/>
    <x v="44"/>
    <x v="0"/>
    <n v="4145506867"/>
    <m/>
    <s v="No"/>
    <s v="Si"/>
    <s v="Si"/>
    <s v="Si"/>
    <s v="No"/>
    <s v="No"/>
    <s v="No"/>
    <s v="Si"/>
    <s v="No"/>
    <s v="No"/>
    <s v="No"/>
    <s v="No"/>
    <s v="No"/>
    <s v="No"/>
    <m/>
  </r>
  <r>
    <n v="62"/>
    <s v="Mujeres por la Vida"/>
    <x v="2"/>
    <x v="7"/>
    <x v="9"/>
    <s v="Urbanización La Carucieña"/>
    <m/>
    <s v="Esp. Comunit."/>
    <s v="agosto"/>
    <d v="2020-08-01T00:00:00"/>
    <s v="Virginia Martinez"/>
    <s v="5253_1_1"/>
    <s v="5253_1_1_0001"/>
    <s v="jimenez"/>
    <m/>
    <s v="Gladys Pastora"/>
    <n v="5253602"/>
    <x v="0"/>
    <x v="66"/>
    <x v="1"/>
    <n v="4248327586"/>
    <m/>
    <s v="No"/>
    <s v="Si"/>
    <s v="Si"/>
    <s v="Si"/>
    <s v="No"/>
    <s v="No"/>
    <s v="No"/>
    <s v="Si"/>
    <s v="No"/>
    <s v="No"/>
    <s v="No"/>
    <s v="No"/>
    <s v="No"/>
    <s v="No"/>
    <m/>
  </r>
  <r>
    <n v="1"/>
    <s v="Mujeres por la Vida"/>
    <x v="2"/>
    <x v="7"/>
    <x v="10"/>
    <s v="Urbanismo Ali Primera"/>
    <s v="Centro Cultural Alì Primera"/>
    <s v="Esp. Comunit."/>
    <s v="agosto"/>
    <d v="2020-08-12T00:00:00"/>
    <m/>
    <s v="1572_1_1"/>
    <s v="1572_1_1_0001"/>
    <s v="Linarez"/>
    <s v="Fernandez"/>
    <s v="Zoraimar"/>
    <n v="15728175"/>
    <x v="0"/>
    <x v="15"/>
    <x v="0"/>
    <n v="4127747953"/>
    <s v="saraitlinarez@gmail.com"/>
    <s v="No"/>
    <s v="Si"/>
    <s v="Si"/>
    <s v="Si"/>
    <s v="No"/>
    <s v="No"/>
    <s v="No"/>
    <s v="Si"/>
    <s v="Si"/>
    <s v="No"/>
    <s v="No"/>
    <s v="No"/>
    <s v="No"/>
    <s v="No"/>
    <m/>
  </r>
  <r>
    <n v="2"/>
    <s v="Mujeres por la Vida"/>
    <x v="2"/>
    <x v="7"/>
    <x v="10"/>
    <s v="Urbanismo Ali Primera"/>
    <s v="Centro Cultural Alì Primera"/>
    <s v="Esp. Comunit."/>
    <s v="agosto"/>
    <d v="2020-08-12T00:00:00"/>
    <m/>
    <s v="6635_1_1"/>
    <s v="6635_1_1_0001"/>
    <s v="Diaz"/>
    <m/>
    <s v="Lucina"/>
    <n v="6635613"/>
    <x v="0"/>
    <x v="23"/>
    <x v="1"/>
    <n v="2518871480"/>
    <s v="diazluciana92@gmail.com"/>
    <s v="Si"/>
    <s v="Si"/>
    <s v="No"/>
    <s v="No"/>
    <s v="No"/>
    <s v="No"/>
    <s v="No"/>
    <s v="Si"/>
    <s v="Si"/>
    <s v="Si"/>
    <s v="No"/>
    <s v="No"/>
    <s v="No"/>
    <s v="Si"/>
    <m/>
  </r>
  <r>
    <n v="3"/>
    <s v="Mujeres por la Vida"/>
    <x v="2"/>
    <x v="7"/>
    <x v="10"/>
    <s v="Urbanismo Ali Primera"/>
    <s v="Centro Cultural Alì Primera"/>
    <s v="Esp. Comunit."/>
    <s v="agosto"/>
    <d v="2020-08-12T00:00:00"/>
    <m/>
    <s v="7350_1_1"/>
    <s v="7350_1_1_0001"/>
    <s v="Parra "/>
    <s v="Fonseca"/>
    <s v="Antonio"/>
    <n v="7350881"/>
    <x v="1"/>
    <x v="66"/>
    <x v="1"/>
    <n v="4161601226"/>
    <s v="rosannalopez99@gmail.com"/>
    <s v="Si"/>
    <s v="Si"/>
    <s v="Si"/>
    <s v="No"/>
    <s v="No"/>
    <s v="No"/>
    <s v="No"/>
    <s v="No"/>
    <s v="Si"/>
    <s v="No"/>
    <s v="No"/>
    <s v="No"/>
    <s v="No"/>
    <s v="Si"/>
    <m/>
  </r>
  <r>
    <n v="4"/>
    <s v="Mujeres por la Vida"/>
    <x v="2"/>
    <x v="7"/>
    <x v="10"/>
    <s v="Urbanismo Ali Primera"/>
    <s v="Centro Cultural Alì Primera"/>
    <s v="Esp. Comunit."/>
    <s v="agosto"/>
    <d v="2020-08-12T00:00:00"/>
    <m/>
    <s v="1757_1_1"/>
    <s v="1757_1_1_0001"/>
    <s v="Bello"/>
    <s v="Graterol"/>
    <s v="Carmen"/>
    <n v="17573768"/>
    <x v="0"/>
    <x v="27"/>
    <x v="0"/>
    <n v="4125232136"/>
    <s v="carmenbello22@hotmail.com"/>
    <s v="Si"/>
    <s v="Si"/>
    <s v="Si"/>
    <s v="No"/>
    <s v="No"/>
    <s v="No"/>
    <s v="No"/>
    <s v="Si"/>
    <s v="Si"/>
    <s v="No"/>
    <s v="No"/>
    <s v="No"/>
    <s v="No"/>
    <s v="No"/>
    <m/>
  </r>
  <r>
    <n v="5"/>
    <s v="Mujeres por la Vida"/>
    <x v="2"/>
    <x v="7"/>
    <x v="10"/>
    <s v="Urbanismo Ali Primera"/>
    <s v="Centro Cultural Alì Primera"/>
    <s v="Esp. Comunit."/>
    <s v="agosto"/>
    <d v="2020-08-12T00:00:00"/>
    <m/>
    <s v="1409_1_1"/>
    <s v="1409_1_1_0001"/>
    <s v="Moreno"/>
    <s v="Alvarez"/>
    <s v="Naileth"/>
    <n v="14093615"/>
    <x v="0"/>
    <x v="7"/>
    <x v="0"/>
    <m/>
    <m/>
    <s v="Si"/>
    <s v="Si"/>
    <s v="No"/>
    <s v="No"/>
    <s v="No"/>
    <s v="No"/>
    <s v="No"/>
    <s v="No"/>
    <s v="Si"/>
    <s v="Si"/>
    <s v="No"/>
    <s v="No"/>
    <s v="No"/>
    <s v="No"/>
    <m/>
  </r>
  <r>
    <n v="6"/>
    <s v="Mujeres por la Vida"/>
    <x v="2"/>
    <x v="7"/>
    <x v="10"/>
    <s v="Urbanismo Ali Primera"/>
    <s v="Centro Cultural Alì Primera"/>
    <s v="Esp. Comunit."/>
    <s v="agosto"/>
    <d v="2020-08-12T00:00:00"/>
    <m/>
    <s v="2576_1_1"/>
    <s v="2576_1_1_0001"/>
    <s v="Garcia"/>
    <m/>
    <s v="Katerine"/>
    <n v="25760886"/>
    <x v="0"/>
    <x v="44"/>
    <x v="0"/>
    <m/>
    <m/>
    <s v="Si"/>
    <s v="Si"/>
    <s v="No"/>
    <s v="No"/>
    <s v="No"/>
    <s v="No"/>
    <s v="No"/>
    <s v="No"/>
    <s v="Si"/>
    <s v="Si"/>
    <s v="No"/>
    <s v="No"/>
    <s v="No"/>
    <s v="No"/>
    <m/>
  </r>
  <r>
    <n v="7"/>
    <s v="Mujeres por la Vida"/>
    <x v="2"/>
    <x v="7"/>
    <x v="10"/>
    <s v="Urbanismo Ali Primera"/>
    <s v="Centro Cultural Alì Primera"/>
    <s v="Esp. Comunit."/>
    <s v="agosto"/>
    <d v="2020-08-12T00:00:00"/>
    <m/>
    <s v="1128_1_1"/>
    <s v="1128_1_1_0001"/>
    <s v="Rodriguez"/>
    <s v="Hernandez"/>
    <s v="Ana"/>
    <n v="11280346"/>
    <x v="0"/>
    <x v="0"/>
    <x v="0"/>
    <n v="4263547814"/>
    <s v="anaceciliarodriguez049@gmail.com"/>
    <s v="Si"/>
    <s v="Si"/>
    <s v="Si"/>
    <s v="No"/>
    <s v="No"/>
    <s v="No"/>
    <s v="Si"/>
    <s v="Si"/>
    <s v="Si"/>
    <s v="No"/>
    <s v="No"/>
    <s v="Si"/>
    <s v="No"/>
    <s v="No"/>
    <s v="Hija con 3 discapacidades, asper, funcional, convulsiones"/>
  </r>
  <r>
    <n v="8"/>
    <s v="Mujeres por la Vida"/>
    <x v="2"/>
    <x v="7"/>
    <x v="10"/>
    <s v="Urbanismo Ali Primera"/>
    <s v="Centro Cultural Alì Primera"/>
    <s v="Esp. Comunit."/>
    <s v="agosto"/>
    <d v="2020-08-12T00:00:00"/>
    <m/>
    <s v="2316_1_1"/>
    <s v="2316_1_1_0001"/>
    <s v="Blanco"/>
    <s v="Cardona"/>
    <s v="Moira"/>
    <n v="23169533"/>
    <x v="0"/>
    <x v="55"/>
    <x v="0"/>
    <n v="4264584126"/>
    <s v="moiralblanco@gmail.com"/>
    <s v="No"/>
    <s v="Si"/>
    <s v="Si"/>
    <s v="Si"/>
    <s v="No"/>
    <s v="Si"/>
    <s v="No"/>
    <s v="No"/>
    <s v="Si"/>
    <s v="No"/>
    <s v="No"/>
    <s v="Si"/>
    <s v="No"/>
    <s v="No"/>
    <m/>
  </r>
  <r>
    <n v="9"/>
    <s v="Mujeres por la Vida"/>
    <x v="2"/>
    <x v="7"/>
    <x v="10"/>
    <s v="Urbanismo Ali Primera"/>
    <s v="Centro Cultural Alì Primera"/>
    <s v="Esp. Comunit."/>
    <s v="agosto"/>
    <d v="2020-08-12T00:00:00"/>
    <m/>
    <s v="2539_1_1"/>
    <s v="2539_1_1_0001"/>
    <s v="Hernandez"/>
    <m/>
    <s v="Migdalia"/>
    <n v="25390218"/>
    <x v="0"/>
    <x v="1"/>
    <x v="0"/>
    <n v="2518871568"/>
    <m/>
    <s v="Si"/>
    <s v="Si"/>
    <s v="Si"/>
    <s v="No"/>
    <s v="No"/>
    <s v="No"/>
    <s v="No"/>
    <s v="No"/>
    <s v="Si"/>
    <s v="Si"/>
    <s v="No"/>
    <s v="No"/>
    <s v="No"/>
    <s v="No"/>
    <m/>
  </r>
  <r>
    <n v="10"/>
    <s v="Mujeres por la Vida"/>
    <x v="2"/>
    <x v="7"/>
    <x v="10"/>
    <s v="Urbanismo Ali Primera"/>
    <s v="Centro Cultural Alì Primera"/>
    <s v="Esp. Comunit."/>
    <s v="agosto"/>
    <d v="2020-08-12T00:00:00"/>
    <m/>
    <s v="1701_1_1"/>
    <s v="1701_1_1_0001"/>
    <s v="Rumbo"/>
    <m/>
    <s v="Yaditza"/>
    <n v="17013768"/>
    <x v="0"/>
    <x v="3"/>
    <x v="0"/>
    <n v="4145121534"/>
    <s v="afredsuarez29587262@gmail.com"/>
    <s v="Si"/>
    <s v="Si"/>
    <s v="No"/>
    <s v="No"/>
    <s v="No"/>
    <s v="No"/>
    <s v="No"/>
    <s v="No"/>
    <s v="Si"/>
    <s v="Si"/>
    <s v="No"/>
    <s v="No"/>
    <s v="No"/>
    <s v="No"/>
    <m/>
  </r>
  <r>
    <n v="11"/>
    <s v="Mujeres por la Vida"/>
    <x v="2"/>
    <x v="7"/>
    <x v="10"/>
    <s v="Urbanismo Ali Primera"/>
    <s v="Centro Cultural Alì Primera"/>
    <s v="Esp. Comunit."/>
    <s v="agosto"/>
    <d v="2020-08-12T00:00:00"/>
    <m/>
    <s v="1934_1_1"/>
    <s v="1934_1_1_0001"/>
    <s v="Rosales"/>
    <s v="Dorante"/>
    <s v="Andrea"/>
    <n v="19348087"/>
    <x v="0"/>
    <x v="52"/>
    <x v="0"/>
    <n v="4147584571"/>
    <m/>
    <s v="Si"/>
    <s v="Si"/>
    <s v="No"/>
    <s v="No"/>
    <s v="No"/>
    <s v="No"/>
    <s v="No"/>
    <s v="No"/>
    <s v="Si"/>
    <s v="No"/>
    <s v="No"/>
    <s v="No"/>
    <s v="No"/>
    <s v="No"/>
    <m/>
  </r>
  <r>
    <n v="12"/>
    <s v="Mujeres por la Vida"/>
    <x v="2"/>
    <x v="7"/>
    <x v="10"/>
    <s v="Urbanismo Ali Primera"/>
    <s v="Centro Cultural Alì Primera"/>
    <s v="Esp. Comunit."/>
    <s v="agosto"/>
    <d v="2020-08-12T00:00:00"/>
    <m/>
    <s v="1899_1_1"/>
    <s v="1899_1_1_0001"/>
    <s v="Jimenez"/>
    <m/>
    <s v="Yulian"/>
    <n v="18997951"/>
    <x v="0"/>
    <x v="26"/>
    <x v="0"/>
    <n v="4168504724"/>
    <s v="piayujimenez@gmail.com"/>
    <s v="Si"/>
    <s v="Si"/>
    <s v="No"/>
    <s v="No"/>
    <s v="No"/>
    <s v="No"/>
    <s v="No"/>
    <s v="No"/>
    <s v="Si"/>
    <s v="No"/>
    <s v="No"/>
    <s v="No"/>
    <s v="No"/>
    <s v="No"/>
    <m/>
  </r>
  <r>
    <n v="13"/>
    <s v="Mujeres por la Vida"/>
    <x v="2"/>
    <x v="7"/>
    <x v="10"/>
    <s v="Urbanismo Ali Primera"/>
    <s v="Centro Cultural Alì Primera"/>
    <s v="Esp. Comunit."/>
    <s v="agosto"/>
    <d v="2020-08-12T00:00:00"/>
    <m/>
    <s v="2047_1_1"/>
    <s v="2047_1_1_0001"/>
    <s v="Perez"/>
    <s v="Perez"/>
    <s v="Yoraima"/>
    <n v="20473993"/>
    <x v="0"/>
    <x v="17"/>
    <x v="0"/>
    <n v="4245000670"/>
    <s v="zamora.sh1212@gmail.com"/>
    <s v="Si"/>
    <s v="Si"/>
    <s v="No"/>
    <s v="No"/>
    <s v="No"/>
    <s v="No"/>
    <s v="No"/>
    <s v="No"/>
    <s v="Si"/>
    <s v="Si"/>
    <s v="No"/>
    <s v="No"/>
    <s v="No"/>
    <s v="No"/>
    <m/>
  </r>
  <r>
    <n v="14"/>
    <s v="Mujeres por la Vida"/>
    <x v="2"/>
    <x v="7"/>
    <x v="10"/>
    <s v="Urbanismo Ali Primera"/>
    <s v="Centro Cultural Alì Primera"/>
    <s v="Esp. Comunit."/>
    <s v="agosto"/>
    <d v="2020-08-12T00:00:00"/>
    <m/>
    <s v="1356_1_1"/>
    <s v="1356_1_1_0001"/>
    <s v="Perez"/>
    <s v="Castillo"/>
    <s v="Rosa"/>
    <n v="13566929"/>
    <x v="0"/>
    <x v="48"/>
    <x v="1"/>
    <n v="4145724151"/>
    <m/>
    <s v="No"/>
    <s v="Si"/>
    <s v="No"/>
    <s v="No"/>
    <s v="No"/>
    <s v="No"/>
    <s v="No"/>
    <s v="No"/>
    <s v="Si"/>
    <s v="Si"/>
    <s v="No"/>
    <s v="No"/>
    <s v="No"/>
    <s v="Si"/>
    <m/>
  </r>
  <r>
    <n v="15"/>
    <s v="Mujeres por la Vida"/>
    <x v="2"/>
    <x v="7"/>
    <x v="10"/>
    <s v="Urbanismo Ali Primera"/>
    <s v="Centro Cultural Alì Primera"/>
    <s v="Esp. Comunit."/>
    <s v="agosto"/>
    <d v="2020-08-12T00:00:00"/>
    <m/>
    <s v="1567_1_1"/>
    <s v="1567_1_1_0001"/>
    <s v="Vasquez"/>
    <s v="Alvarado"/>
    <s v="Dayli"/>
    <n v="15674001"/>
    <x v="0"/>
    <x v="6"/>
    <x v="0"/>
    <n v="2518871536"/>
    <s v="dailyvasquez749@gmail.com"/>
    <s v="No"/>
    <s v="Si"/>
    <s v="No"/>
    <s v="No"/>
    <s v="No"/>
    <s v="No"/>
    <s v="No"/>
    <s v="No"/>
    <s v="Si"/>
    <s v="No"/>
    <s v="No"/>
    <s v="No"/>
    <s v="No"/>
    <s v="No"/>
    <m/>
  </r>
  <r>
    <n v="16"/>
    <s v="Mujeres por la Vida"/>
    <x v="2"/>
    <x v="7"/>
    <x v="10"/>
    <s v="Urbanismo Ali Primera"/>
    <s v="Centro Cultural Alì Primera"/>
    <s v="Esp. Comunit."/>
    <s v="agosto"/>
    <d v="2020-08-12T00:00:00"/>
    <m/>
    <s v="2114_1_1"/>
    <s v="2114_1_1_0001"/>
    <s v="Virguez"/>
    <s v="Figueroa"/>
    <s v="Mariangel"/>
    <n v="21143930"/>
    <x v="0"/>
    <x v="54"/>
    <x v="0"/>
    <n v="2518870033"/>
    <m/>
    <s v="No"/>
    <s v="Si"/>
    <s v="No"/>
    <s v="No"/>
    <s v="No"/>
    <s v="No"/>
    <s v="No"/>
    <s v="No"/>
    <s v="Si"/>
    <s v="No"/>
    <s v="No"/>
    <s v="No"/>
    <s v="No"/>
    <s v="No"/>
    <m/>
  </r>
  <r>
    <n v="17"/>
    <s v="Mujeres por la Vida"/>
    <x v="2"/>
    <x v="7"/>
    <x v="10"/>
    <s v="Urbanismo Ali Primera"/>
    <s v="Centro Cultural Alì Primera"/>
    <s v="Esp. Comunit."/>
    <s v="agosto"/>
    <d v="2020-08-12T00:00:00"/>
    <m/>
    <s v="1895_1_1"/>
    <s v="1895_1_1_0001"/>
    <s v="Castro"/>
    <s v="Hernandez"/>
    <s v="Diannis"/>
    <n v="18950368"/>
    <x v="0"/>
    <x v="35"/>
    <x v="0"/>
    <n v="4245439879"/>
    <s v="dcastro007.28@gmail.com"/>
    <s v="No"/>
    <s v="Si"/>
    <s v="No"/>
    <s v="No"/>
    <s v="No"/>
    <s v="No"/>
    <s v="No"/>
    <s v="No"/>
    <s v="Si"/>
    <s v="No"/>
    <s v="No"/>
    <s v="No"/>
    <s v="No"/>
    <s v="No"/>
    <m/>
  </r>
  <r>
    <n v="18"/>
    <s v="Mujeres por la Vida"/>
    <x v="2"/>
    <x v="7"/>
    <x v="10"/>
    <s v="Urbanismo Ali Primera"/>
    <s v="Centro Cultural Alì Primera"/>
    <s v="Esp. Comunit."/>
    <s v="agosto"/>
    <d v="2020-08-12T00:00:00"/>
    <m/>
    <s v="9554_1_1"/>
    <s v="9554_1_1_0001"/>
    <s v="Yepez"/>
    <s v="Gutierrez"/>
    <s v="Iraida"/>
    <n v="9554862"/>
    <x v="0"/>
    <x v="38"/>
    <x v="1"/>
    <n v="2518870377"/>
    <s v="iraida1miauri12@gmail.com"/>
    <s v="No"/>
    <s v="Si"/>
    <s v="No"/>
    <s v="No"/>
    <s v="No"/>
    <s v="No"/>
    <s v="No"/>
    <s v="No"/>
    <s v="Si"/>
    <s v="No"/>
    <s v="No"/>
    <s v="No"/>
    <s v="No"/>
    <s v="Si"/>
    <m/>
  </r>
  <r>
    <n v="19"/>
    <s v="Mujeres por la Vida"/>
    <x v="2"/>
    <x v="7"/>
    <x v="10"/>
    <s v="Urbanismo Ali Primera"/>
    <s v="Centro Cultural Alì Primera"/>
    <s v="Esp. Comunit."/>
    <s v="agosto"/>
    <d v="2020-08-12T00:00:00"/>
    <m/>
    <s v="2461_1_1"/>
    <s v="2461_1_1_0001"/>
    <s v="Salazar"/>
    <s v="Manzanilla"/>
    <s v="Wilkerlys"/>
    <n v="24614050"/>
    <x v="0"/>
    <x v="44"/>
    <x v="0"/>
    <n v="4245208220"/>
    <s v="salazarwilkerys@gmail.com"/>
    <s v="No"/>
    <s v="Si"/>
    <s v="No"/>
    <s v="No"/>
    <s v="No"/>
    <s v="No"/>
    <s v="No"/>
    <s v="No"/>
    <s v="Si"/>
    <s v="No"/>
    <s v="No"/>
    <s v="No"/>
    <s v="No"/>
    <s v="No"/>
    <m/>
  </r>
  <r>
    <n v="20"/>
    <s v="Mujeres por la Vida"/>
    <x v="2"/>
    <x v="7"/>
    <x v="10"/>
    <s v="Urbanismo Ali Primera"/>
    <s v="Centro Cultural Alì Primera"/>
    <s v="Esp. Comunit."/>
    <s v="agosto"/>
    <d v="2020-08-12T00:00:00"/>
    <m/>
    <s v="2114_1_1"/>
    <s v="2114_1_1_0002"/>
    <s v="Torrealba"/>
    <s v="Chavez"/>
    <s v="Yaisi"/>
    <n v="21143129"/>
    <x v="0"/>
    <x v="29"/>
    <x v="0"/>
    <n v="4245525169"/>
    <s v="leisbertorrealba@gmil.com"/>
    <s v="No"/>
    <s v="Si"/>
    <s v="No"/>
    <s v="No"/>
    <s v="No"/>
    <s v="No"/>
    <s v="No"/>
    <s v="No"/>
    <s v="Si"/>
    <s v="No"/>
    <s v="No"/>
    <s v="No"/>
    <s v="No"/>
    <s v="No"/>
    <m/>
  </r>
  <r>
    <n v="21"/>
    <s v="Mujeres por la Vida"/>
    <x v="2"/>
    <x v="7"/>
    <x v="10"/>
    <s v="Urbanismo Ali Primera"/>
    <s v="Centro Cultural Alì Primera"/>
    <s v="Esp. Comunit."/>
    <s v="agosto"/>
    <d v="2020-08-12T00:00:00"/>
    <m/>
    <s v="1810_1_1"/>
    <s v="1810_1_1_0001"/>
    <s v="Sanchez"/>
    <s v="Medina"/>
    <s v="Johana"/>
    <n v="18105595"/>
    <x v="0"/>
    <x v="52"/>
    <x v="0"/>
    <n v="4245208220"/>
    <s v="johadaymanu@gmail.com"/>
    <s v="No"/>
    <s v="Si"/>
    <s v="No"/>
    <s v="No"/>
    <s v="No"/>
    <s v="No"/>
    <s v="No"/>
    <s v="No"/>
    <s v="Si"/>
    <s v="No"/>
    <s v="No"/>
    <s v="No"/>
    <s v="No"/>
    <s v="No"/>
    <m/>
  </r>
  <r>
    <n v="22"/>
    <s v="Mujeres por la Vida"/>
    <x v="2"/>
    <x v="7"/>
    <x v="10"/>
    <s v="Urbanismo Ali Primera"/>
    <s v="Centro Cultural Alì Primera"/>
    <s v="Esp. Comunit."/>
    <s v="agosto"/>
    <d v="2020-08-12T00:00:00"/>
    <m/>
    <s v="1522_1_1"/>
    <s v="1522_1_1_0001"/>
    <s v="Giuliani"/>
    <s v="Marin"/>
    <s v="Ysmary"/>
    <n v="15228586"/>
    <x v="0"/>
    <x v="15"/>
    <x v="0"/>
    <n v="4145099781"/>
    <s v="giulianiysmary@gmail.com"/>
    <s v="No"/>
    <s v="Si"/>
    <s v="No"/>
    <s v="No"/>
    <s v="No"/>
    <s v="No"/>
    <s v="No"/>
    <s v="No"/>
    <s v="Si"/>
    <s v="No"/>
    <s v="No"/>
    <s v="No"/>
    <s v="No"/>
    <s v="No"/>
    <m/>
  </r>
  <r>
    <n v="23"/>
    <s v="Mujeres por la Vida"/>
    <x v="2"/>
    <x v="7"/>
    <x v="10"/>
    <s v="Urbanismo Ali Primera"/>
    <s v="Centro Cultural Alì Primera"/>
    <s v="Esp. Comunit."/>
    <s v="agosto"/>
    <d v="2020-08-12T00:00:00"/>
    <m/>
    <s v="1559_1_1"/>
    <s v="1559_1_1_0001"/>
    <s v="Goyo"/>
    <s v="Gimenez"/>
    <s v="Giorgia"/>
    <n v="15597238"/>
    <x v="0"/>
    <x v="3"/>
    <x v="0"/>
    <n v="4169547660"/>
    <s v="goyogiorgina@gmail.com"/>
    <s v="No"/>
    <s v="Si"/>
    <s v="No"/>
    <s v="No"/>
    <s v="No"/>
    <s v="No"/>
    <s v="No"/>
    <s v="No"/>
    <s v="Si"/>
    <s v="No"/>
    <s v="No"/>
    <s v="No"/>
    <s v="No"/>
    <s v="No"/>
    <m/>
  </r>
  <r>
    <n v="24"/>
    <s v="Mujeres por la Vida"/>
    <x v="2"/>
    <x v="7"/>
    <x v="10"/>
    <s v="Urbanismo Ali Primera"/>
    <s v="Centro Cultural Alì Primera"/>
    <s v="Esp. Comunit."/>
    <s v="agosto"/>
    <d v="2020-08-12T00:00:00"/>
    <m/>
    <s v="1566_1_1"/>
    <s v="1566_1_1_0001"/>
    <s v="Vargas"/>
    <s v="Laplacelieres"/>
    <s v="Anais"/>
    <n v="15667604"/>
    <x v="0"/>
    <x v="15"/>
    <x v="0"/>
    <n v="4145552050"/>
    <s v="anais_872@hotmail.com"/>
    <s v="No"/>
    <s v="Si"/>
    <s v="No"/>
    <s v="No"/>
    <s v="No"/>
    <s v="No"/>
    <s v="No"/>
    <s v="No"/>
    <s v="Si"/>
    <s v="No"/>
    <s v="No"/>
    <s v="No"/>
    <s v="No"/>
    <s v="No"/>
    <m/>
  </r>
  <r>
    <n v="25"/>
    <s v="Mujeres por la Vida"/>
    <x v="2"/>
    <x v="7"/>
    <x v="10"/>
    <s v="Urbanismo Ali Primera"/>
    <s v="Centro Cultural Alì Primera"/>
    <s v="Esp. Comunit."/>
    <s v="agosto"/>
    <d v="2020-08-12T00:00:00"/>
    <m/>
    <s v="1437_1_1"/>
    <s v="1437_1_1_0001"/>
    <s v="De Morales"/>
    <m/>
    <s v="Nora"/>
    <n v="1437218"/>
    <x v="0"/>
    <x v="70"/>
    <x v="1"/>
    <n v="4245468355"/>
    <s v="mhary44@gmail.com"/>
    <s v="No"/>
    <s v="Si"/>
    <s v="No"/>
    <s v="No"/>
    <s v="No"/>
    <s v="No"/>
    <s v="No"/>
    <s v="Si"/>
    <s v="Si"/>
    <s v="No"/>
    <s v="No"/>
    <s v="No"/>
    <s v="No"/>
    <s v="Si"/>
    <m/>
  </r>
  <r>
    <n v="26"/>
    <s v="Mujeres por la Vida"/>
    <x v="2"/>
    <x v="7"/>
    <x v="10"/>
    <s v="Urbanismo Ali Primera"/>
    <s v="Centro Cultural Alì Primera"/>
    <s v="Esp. Comunit."/>
    <s v="agosto"/>
    <d v="2020-08-12T00:00:00"/>
    <m/>
    <s v="9554_1_1"/>
    <s v="9554_1_1_0002"/>
    <s v="Morales"/>
    <m/>
    <s v="Ligia"/>
    <n v="9554050"/>
    <x v="0"/>
    <x v="25"/>
    <x v="1"/>
    <n v="4245468355"/>
    <s v="mhary44@gmail.com"/>
    <s v="No"/>
    <s v="Si"/>
    <s v="No"/>
    <s v="No"/>
    <s v="No"/>
    <s v="No"/>
    <s v="No"/>
    <s v="No"/>
    <s v="Si"/>
    <s v="No"/>
    <s v="No"/>
    <s v="No"/>
    <s v="No"/>
    <s v="Si"/>
    <m/>
  </r>
  <r>
    <n v="27"/>
    <s v="Mujeres por la Vida"/>
    <x v="2"/>
    <x v="7"/>
    <x v="10"/>
    <s v="Urbanismo Ali Primera"/>
    <s v="Centro Cultural Alì Primera"/>
    <s v="Esp. Comunit."/>
    <s v="agosto"/>
    <d v="2020-08-12T00:00:00"/>
    <m/>
    <s v="1224_1_1"/>
    <s v="1224_1_1_0001"/>
    <s v="Alvarado"/>
    <m/>
    <s v="Karen"/>
    <n v="12244058"/>
    <x v="0"/>
    <x v="26"/>
    <x v="0"/>
    <n v="4245798142"/>
    <s v="karenycruz2005@gmail. Com"/>
    <s v="No"/>
    <s v="Si"/>
    <s v="No"/>
    <s v="No"/>
    <s v="No"/>
    <s v="No"/>
    <s v="No"/>
    <s v="No"/>
    <s v="Si"/>
    <s v="No"/>
    <s v="No"/>
    <s v="No"/>
    <s v="No"/>
    <s v="No"/>
    <m/>
  </r>
  <r>
    <n v="28"/>
    <s v="Mujeres por la Vida"/>
    <x v="2"/>
    <x v="7"/>
    <x v="10"/>
    <s v="Urbanismo Ali Primera"/>
    <s v="Centro Cultural Alì Primera"/>
    <s v="Esp. Comunit."/>
    <s v="agosto"/>
    <d v="2020-08-12T00:00:00"/>
    <m/>
    <s v="7412_1_1"/>
    <s v="7412_1_1_0001"/>
    <s v="Reyes"/>
    <m/>
    <s v="Ana"/>
    <n v="7412527"/>
    <x v="0"/>
    <x v="42"/>
    <x v="1"/>
    <n v="4168547481"/>
    <s v="pastorareye@hotmail.com"/>
    <s v="No"/>
    <s v="Si"/>
    <s v="No"/>
    <s v="No"/>
    <s v="No"/>
    <s v="No"/>
    <s v="No"/>
    <s v="No"/>
    <s v="Si"/>
    <s v="No"/>
    <s v="No"/>
    <s v="No"/>
    <s v="No"/>
    <s v="Si"/>
    <m/>
  </r>
  <r>
    <n v="29"/>
    <s v="Mujeres por la Vida"/>
    <x v="2"/>
    <x v="7"/>
    <x v="10"/>
    <s v="Urbanismo Ali Primera"/>
    <s v="Centro Cultural Alì Primera"/>
    <s v="Esp. Comunit."/>
    <s v="agosto"/>
    <d v="2020-08-12T00:00:00"/>
    <m/>
    <s v="3315_1_1"/>
    <s v="3315_1_1_0001"/>
    <s v="Almeida"/>
    <m/>
    <s v="Rosa"/>
    <n v="3315695"/>
    <x v="0"/>
    <x v="43"/>
    <x v="1"/>
    <n v="2518871454"/>
    <s v="rosamalmeida46@gmail.com"/>
    <s v="No"/>
    <s v="Si"/>
    <s v="No"/>
    <s v="No"/>
    <s v="No"/>
    <s v="No"/>
    <s v="No"/>
    <s v="No"/>
    <s v="Si"/>
    <s v="No"/>
    <s v="No"/>
    <s v="No"/>
    <s v="No"/>
    <s v="Si"/>
    <m/>
  </r>
  <r>
    <n v="30"/>
    <s v="Mujeres por la Vida"/>
    <x v="2"/>
    <x v="7"/>
    <x v="10"/>
    <s v="Urbanismo Ali Primera"/>
    <s v="Centro Cultural Alì Primera"/>
    <s v="Esp. Comunit."/>
    <s v="agosto"/>
    <d v="2020-08-12T00:00:00"/>
    <m/>
    <s v="1451_1_1"/>
    <s v="1451_1_1_0001"/>
    <s v="Larreal"/>
    <m/>
    <s v="Enza"/>
    <n v="14512544"/>
    <x v="0"/>
    <x v="55"/>
    <x v="0"/>
    <n v="4145770951"/>
    <s v="enzaguerrera2016@gmail.com"/>
    <s v="No"/>
    <s v="Si"/>
    <s v="No"/>
    <s v="No"/>
    <s v="No"/>
    <s v="No"/>
    <s v="No"/>
    <s v="No"/>
    <s v="Si"/>
    <s v="No"/>
    <s v="No"/>
    <s v="No"/>
    <s v="No"/>
    <s v="No"/>
    <m/>
  </r>
  <r>
    <n v="31"/>
    <s v="Mujeres por la Vida"/>
    <x v="2"/>
    <x v="7"/>
    <x v="10"/>
    <s v="Urbanismo Ali Primera"/>
    <s v="Centro Cultural Alì Primera"/>
    <s v="Esp. Comunit."/>
    <s v="agosto"/>
    <d v="2020-08-12T00:00:00"/>
    <m/>
    <s v="2390_1_1"/>
    <s v="2390_1_1_0001"/>
    <s v="Guevara"/>
    <s v="Silva"/>
    <s v="Wismary"/>
    <n v="23904946"/>
    <x v="0"/>
    <x v="46"/>
    <x v="0"/>
    <n v="2518871127"/>
    <s v="danjosefarfan@gmail.com"/>
    <s v="No"/>
    <s v="Si"/>
    <s v="No"/>
    <s v="No"/>
    <s v="No"/>
    <s v="No"/>
    <s v="No"/>
    <s v="No"/>
    <s v="Si"/>
    <s v="No"/>
    <s v="No"/>
    <s v="No"/>
    <s v="No"/>
    <s v="No"/>
    <m/>
  </r>
  <r>
    <n v="32"/>
    <s v="Mujeres por la Vida"/>
    <x v="2"/>
    <x v="7"/>
    <x v="10"/>
    <s v="Urbanismo Ali Primera"/>
    <s v="Centro Cultural Alì Primera"/>
    <s v="Esp. Comunit."/>
    <s v="agosto"/>
    <d v="2020-08-12T00:00:00"/>
    <m/>
    <s v="2677_1_1"/>
    <s v="2677_1_1_0001"/>
    <s v="Arroyo"/>
    <s v="Lameda"/>
    <s v="Merlys"/>
    <n v="26779360"/>
    <x v="0"/>
    <x v="47"/>
    <x v="0"/>
    <n v="4120535431"/>
    <s v="merlislamedal@gmail.com"/>
    <s v="No"/>
    <s v="Si"/>
    <s v="No"/>
    <s v="No"/>
    <s v="No"/>
    <s v="No"/>
    <s v="No"/>
    <s v="No"/>
    <s v="Si"/>
    <s v="No"/>
    <s v="No"/>
    <s v="No"/>
    <s v="No"/>
    <s v="No"/>
    <m/>
  </r>
  <r>
    <n v="33"/>
    <s v="Mujeres por la Vida"/>
    <x v="2"/>
    <x v="7"/>
    <x v="10"/>
    <s v="Urbanismo Ali Primera"/>
    <s v="Centro Cultural Alì Primera"/>
    <s v="Esp. Comunit."/>
    <s v="agosto"/>
    <d v="2020-08-12T00:00:00"/>
    <m/>
    <s v="1573_1_1"/>
    <s v="1573_1_1_0001"/>
    <s v="Vasquez"/>
    <s v="Camacho"/>
    <s v="Yolibeth"/>
    <n v="15732780"/>
    <x v="0"/>
    <x v="6"/>
    <x v="0"/>
    <m/>
    <m/>
    <s v="No"/>
    <s v="Si"/>
    <s v="No"/>
    <s v="No"/>
    <s v="No"/>
    <s v="No"/>
    <s v="No"/>
    <s v="No"/>
    <s v="Si"/>
    <s v="No"/>
    <s v="No"/>
    <s v="No"/>
    <s v="No"/>
    <s v="No"/>
    <m/>
  </r>
  <r>
    <n v="34"/>
    <s v="Mujeres por la Vida"/>
    <x v="2"/>
    <x v="7"/>
    <x v="10"/>
    <s v="Urbanismo Ali Primera"/>
    <s v="Centro Cultural Alì Primera"/>
    <s v="Esp. Comunit."/>
    <s v="agosto"/>
    <d v="2020-08-12T00:00:00"/>
    <m/>
    <s v="2581_1_1"/>
    <s v="2581_1_1_0001"/>
    <s v="Vargas"/>
    <m/>
    <s v="Estefany"/>
    <n v="25814587"/>
    <x v="0"/>
    <x v="46"/>
    <x v="0"/>
    <n v="2518871127"/>
    <m/>
    <s v="No"/>
    <s v="Si"/>
    <s v="No"/>
    <s v="No"/>
    <s v="No"/>
    <s v="No"/>
    <s v="No"/>
    <s v="No"/>
    <s v="Si"/>
    <s v="No"/>
    <s v="No"/>
    <s v="No"/>
    <s v="No"/>
    <s v="No"/>
    <m/>
  </r>
  <r>
    <n v="35"/>
    <s v="Mujeres por la Vida"/>
    <x v="2"/>
    <x v="7"/>
    <x v="10"/>
    <s v="Urbanismo Ali Primera"/>
    <s v="Centro Cultural Alì Primera"/>
    <s v="Esp. Comunit."/>
    <s v="agosto"/>
    <d v="2020-08-12T00:00:00"/>
    <m/>
    <s v="2218_1_1"/>
    <s v="2218_1_1_0001"/>
    <s v="Piña"/>
    <s v="Castro"/>
    <s v="Meiby"/>
    <n v="22180861"/>
    <x v="0"/>
    <x v="1"/>
    <x v="0"/>
    <n v="4245674984"/>
    <m/>
    <s v="No"/>
    <s v="Si"/>
    <s v="No"/>
    <s v="No"/>
    <s v="No"/>
    <s v="No"/>
    <s v="No"/>
    <s v="No"/>
    <s v="Si"/>
    <s v="No"/>
    <s v="No"/>
    <s v="No"/>
    <s v="No"/>
    <s v="No"/>
    <m/>
  </r>
  <r>
    <n v="36"/>
    <s v="Mujeres por la Vida"/>
    <x v="2"/>
    <x v="7"/>
    <x v="10"/>
    <s v="Urbanismo Ali Primera"/>
    <s v="Centro Cultural Alì Primera"/>
    <s v="Esp. Comunit."/>
    <s v="agosto"/>
    <d v="2020-08-12T00:00:00"/>
    <m/>
    <s v="1963_1_1"/>
    <s v="1963_1_1_0001"/>
    <s v="Colmenarez"/>
    <m/>
    <s v="Betsy"/>
    <n v="19639461"/>
    <x v="0"/>
    <x v="52"/>
    <x v="0"/>
    <n v="4147561916"/>
    <s v="betsyohana19@gmail.com"/>
    <s v="No"/>
    <s v="Si"/>
    <s v="No"/>
    <s v="No"/>
    <s v="No"/>
    <s v="No"/>
    <s v="No"/>
    <s v="No"/>
    <s v="Si"/>
    <s v="No"/>
    <s v="No"/>
    <s v="No"/>
    <s v="No"/>
    <s v="No"/>
    <m/>
  </r>
  <r>
    <n v="37"/>
    <s v="Mujeres por la Vida"/>
    <x v="2"/>
    <x v="7"/>
    <x v="10"/>
    <s v="Urbanismo Ali Primera"/>
    <s v="Centro Cultural Alì Primera"/>
    <s v="Esp. Comunit."/>
    <s v="agosto"/>
    <d v="2020-08-12T00:00:00"/>
    <m/>
    <s v="2540_1_1"/>
    <s v="2540_1_1_0001"/>
    <s v="Melendez"/>
    <m/>
    <s v="Maria"/>
    <n v="2540505"/>
    <x v="0"/>
    <x v="18"/>
    <x v="1"/>
    <m/>
    <m/>
    <s v="No"/>
    <s v="Si"/>
    <s v="No"/>
    <s v="No"/>
    <s v="No"/>
    <s v="No"/>
    <s v="No"/>
    <s v="No"/>
    <s v="Si"/>
    <s v="No"/>
    <s v="No"/>
    <s v="No"/>
    <s v="No"/>
    <s v="No"/>
    <m/>
  </r>
  <r>
    <n v="38"/>
    <s v="Mujeres por la Vida"/>
    <x v="2"/>
    <x v="7"/>
    <x v="10"/>
    <s v="Urbanismo Ali Primera"/>
    <s v="Centro Cultural Alì Primera"/>
    <s v="Esp. Comunit."/>
    <s v="agosto"/>
    <d v="2020-08-12T00:00:00"/>
    <m/>
    <s v="7332_1_1"/>
    <s v="7332_1_1_0001"/>
    <s v="Oviedo"/>
    <m/>
    <s v="Encarnacion"/>
    <n v="7332225"/>
    <x v="0"/>
    <x v="9"/>
    <x v="1"/>
    <n v="2518871205"/>
    <m/>
    <s v="No"/>
    <s v="Si"/>
    <s v="No"/>
    <s v="No"/>
    <s v="No"/>
    <s v="No"/>
    <s v="No"/>
    <s v="No"/>
    <s v="Si"/>
    <s v="Si"/>
    <s v="No"/>
    <s v="No"/>
    <s v="No"/>
    <s v="Si"/>
    <m/>
  </r>
  <r>
    <n v="39"/>
    <s v="Mujeres por la Vida"/>
    <x v="2"/>
    <x v="7"/>
    <x v="10"/>
    <s v="Urbanismo Ali Primera"/>
    <s v="Centro Cultural Alì Primera"/>
    <s v="Esp. Comunit."/>
    <s v="agosto"/>
    <d v="2020-08-12T00:00:00"/>
    <m/>
    <s v="2356_1_1"/>
    <s v="2356_1_1_0001"/>
    <s v="Hernandez"/>
    <m/>
    <s v="Luisa"/>
    <n v="23566486"/>
    <x v="0"/>
    <x v="44"/>
    <x v="0"/>
    <n v="4169578859"/>
    <s v="aantonelacarolina03@gmail.com"/>
    <s v="No"/>
    <s v="Si"/>
    <s v="No"/>
    <s v="No"/>
    <s v="No"/>
    <s v="No"/>
    <s v="No"/>
    <s v="No"/>
    <s v="Si"/>
    <s v="No"/>
    <s v="No"/>
    <s v="No"/>
    <s v="No"/>
    <s v="No"/>
    <m/>
  </r>
  <r>
    <n v="40"/>
    <s v="Mujeres por la Vida"/>
    <x v="2"/>
    <x v="7"/>
    <x v="10"/>
    <s v="Urbanismo Ali Primera"/>
    <s v="Centro Cultural Alì Primera"/>
    <s v="Esp. Comunit."/>
    <s v="agosto"/>
    <d v="2020-08-12T00:00:00"/>
    <m/>
    <s v="1544_1_1"/>
    <s v="1544_1_1_0001"/>
    <s v="Duran"/>
    <m/>
    <s v="Maria"/>
    <n v="15446370"/>
    <x v="0"/>
    <x v="7"/>
    <x v="0"/>
    <n v="4141707027"/>
    <s v="11mariasalcedo@gmail.com"/>
    <s v="No"/>
    <s v="Si"/>
    <s v="No"/>
    <s v="No"/>
    <s v="No"/>
    <s v="No"/>
    <s v="No"/>
    <s v="No"/>
    <s v="Si"/>
    <s v="No"/>
    <s v="No"/>
    <s v="No"/>
    <s v="No"/>
    <s v="No"/>
    <m/>
  </r>
  <r>
    <n v="41"/>
    <s v="Mujeres por la Vida"/>
    <x v="2"/>
    <x v="7"/>
    <x v="10"/>
    <s v="Urbanismo Ali Primera"/>
    <s v="Centro Cultural Alì Primera"/>
    <s v="Esp. Comunit."/>
    <s v="agosto"/>
    <d v="2020-08-12T00:00:00"/>
    <m/>
    <s v="1982_1_1"/>
    <s v="1982_1_1_0001"/>
    <s v="Salcedo"/>
    <s v="Silva"/>
    <s v="Maria"/>
    <n v="19827918"/>
    <x v="0"/>
    <x v="30"/>
    <x v="0"/>
    <m/>
    <m/>
    <s v="No"/>
    <s v="Si"/>
    <s v="No"/>
    <s v="No"/>
    <s v="No"/>
    <s v="No"/>
    <s v="No"/>
    <s v="No"/>
    <s v="Si"/>
    <s v="No"/>
    <s v="No"/>
    <s v="No"/>
    <s v="No"/>
    <s v="No"/>
    <m/>
  </r>
  <r>
    <n v="42"/>
    <s v="Mujeres por la Vida"/>
    <x v="2"/>
    <x v="7"/>
    <x v="10"/>
    <s v="Urbanismo Ali Primera"/>
    <s v="Centro Cultural Alì Primera"/>
    <s v="Esp. Comunit."/>
    <s v="agosto"/>
    <d v="2020-08-12T00:00:00"/>
    <m/>
    <s v="7431_1_1"/>
    <s v="7431_1_1_0001"/>
    <s v="Garcia"/>
    <s v="Perez"/>
    <s v="Dixon"/>
    <n v="7431940"/>
    <x v="1"/>
    <x v="20"/>
    <x v="0"/>
    <m/>
    <m/>
    <s v="No"/>
    <s v="Si"/>
    <s v="No"/>
    <s v="No"/>
    <s v="No"/>
    <s v="No"/>
    <s v="No"/>
    <s v="No"/>
    <s v="Si"/>
    <s v="Si"/>
    <s v="No"/>
    <s v="No"/>
    <s v="No"/>
    <s v="No"/>
    <m/>
  </r>
  <r>
    <n v="43"/>
    <s v="Mujeres por la Vida"/>
    <x v="2"/>
    <x v="7"/>
    <x v="10"/>
    <s v="Urbanismo Ali Primera"/>
    <s v="Centro Cultural Alì Primera"/>
    <s v="Esp. Comunit."/>
    <s v="agosto"/>
    <d v="2020-08-12T00:00:00"/>
    <m/>
    <s v="2092_1_1"/>
    <s v="2092_1_1_0001"/>
    <s v="Goyo"/>
    <s v="Barrios"/>
    <s v="Gladys"/>
    <n v="20923740"/>
    <x v="0"/>
    <x v="35"/>
    <x v="0"/>
    <n v="4262074991"/>
    <s v="gladysgoyo1408@gmil.com"/>
    <s v="No"/>
    <s v="Si"/>
    <s v="No"/>
    <s v="No"/>
    <s v="No"/>
    <s v="No"/>
    <s v="No"/>
    <s v="No"/>
    <s v="Si"/>
    <s v="No"/>
    <s v="No"/>
    <s v="No"/>
    <s v="No"/>
    <s v="No"/>
    <m/>
  </r>
  <r>
    <n v="44"/>
    <s v="Mujeres por la Vida"/>
    <x v="2"/>
    <x v="7"/>
    <x v="10"/>
    <s v="Urbanismo Ali Primera"/>
    <s v="Centro Cultural Alì Primera"/>
    <s v="Esp. Comunit."/>
    <s v="agosto"/>
    <d v="2020-08-12T00:00:00"/>
    <m/>
    <s v="1378_1_1"/>
    <s v="1378_1_1_0001"/>
    <s v="Baez"/>
    <s v="Guerra"/>
    <s v="Ceila"/>
    <n v="13785349"/>
    <x v="0"/>
    <x v="55"/>
    <x v="0"/>
    <n v="4264527813"/>
    <s v="ceilabaez78@gmail.com"/>
    <s v="Si"/>
    <s v="Si"/>
    <s v="No"/>
    <s v="No"/>
    <s v="No"/>
    <s v="No"/>
    <s v="No"/>
    <s v="No"/>
    <s v="Si"/>
    <s v="No"/>
    <s v="No"/>
    <s v="No"/>
    <s v="No"/>
    <s v="No"/>
    <m/>
  </r>
  <r>
    <n v="45"/>
    <s v="Mujeres por la Vida"/>
    <x v="2"/>
    <x v="7"/>
    <x v="10"/>
    <s v="Urbanismo Ali Primera"/>
    <s v="Centro Cultural Alì Primera"/>
    <s v="Esp. Comunit."/>
    <s v="agosto"/>
    <d v="2020-08-12T00:00:00"/>
    <m/>
    <s v="1865_1_1"/>
    <s v="1865_1_1_0001"/>
    <s v="Cortez"/>
    <s v="Colmenarez"/>
    <s v="Maria"/>
    <n v="18654395"/>
    <x v="0"/>
    <x v="52"/>
    <x v="0"/>
    <n v="4266585672"/>
    <s v="marial2016lamorena@gmail.com"/>
    <s v="No"/>
    <s v="Si"/>
    <s v="No"/>
    <s v="No"/>
    <s v="No"/>
    <s v="Si"/>
    <s v="No"/>
    <s v="No"/>
    <s v="Si"/>
    <s v="No"/>
    <s v="No"/>
    <s v="No"/>
    <s v="No"/>
    <s v="No"/>
    <m/>
  </r>
  <r>
    <n v="46"/>
    <s v="Mujeres por la Vida"/>
    <x v="2"/>
    <x v="7"/>
    <x v="10"/>
    <s v="Urbanismo Ali Primera"/>
    <s v="Centro Cultural Alì Primera"/>
    <s v="Esp. Comunit."/>
    <s v="agosto"/>
    <d v="2020-08-12T00:00:00"/>
    <m/>
    <s v="1916_1_1"/>
    <s v="1916_1_1_0001"/>
    <s v="Duran"/>
    <m/>
    <s v="Thaelis"/>
    <n v="19164619"/>
    <x v="0"/>
    <x v="33"/>
    <x v="0"/>
    <n v="4269536947"/>
    <s v="tahelisduran@gmail. Com"/>
    <s v="No"/>
    <s v="Si"/>
    <s v="No"/>
    <s v="No"/>
    <s v="No"/>
    <s v="No"/>
    <s v="No"/>
    <s v="No"/>
    <s v="Si"/>
    <s v="No"/>
    <s v="No"/>
    <s v="No"/>
    <s v="No"/>
    <s v="No"/>
    <m/>
  </r>
  <r>
    <n v="47"/>
    <s v="Mujeres por la Vida"/>
    <x v="2"/>
    <x v="7"/>
    <x v="10"/>
    <s v="Urbanismo Ali Primera"/>
    <s v="Centro Cultural Alì Primera"/>
    <s v="Esp. Comunit."/>
    <s v="agosto"/>
    <d v="2020-08-12T00:00:00"/>
    <m/>
    <s v="2776_1_1"/>
    <s v="2776_1_1_0001"/>
    <s v="Hernandez"/>
    <m/>
    <s v="Rosy"/>
    <n v="27760361"/>
    <x v="0"/>
    <x v="2"/>
    <x v="0"/>
    <m/>
    <m/>
    <s v="No"/>
    <s v="Si"/>
    <s v="No"/>
    <s v="No"/>
    <s v="No"/>
    <s v="No"/>
    <s v="No"/>
    <s v="No"/>
    <s v="Si"/>
    <s v="No"/>
    <s v="No"/>
    <s v="No"/>
    <s v="No"/>
    <s v="No"/>
    <m/>
  </r>
  <r>
    <n v="48"/>
    <s v="Mujeres por la Vida"/>
    <x v="2"/>
    <x v="7"/>
    <x v="10"/>
    <s v="Urbanismo Ali Primera"/>
    <s v="Centro Cultural Alì Primera"/>
    <s v="Esp. Comunit."/>
    <s v="agosto"/>
    <d v="2020-08-12T00:00:00"/>
    <m/>
    <s v="2390_1_1"/>
    <s v="2390_1_1_0002"/>
    <s v="Martinez"/>
    <m/>
    <s v="Daniela"/>
    <n v="23903027"/>
    <x v="0"/>
    <x v="44"/>
    <x v="0"/>
    <m/>
    <m/>
    <s v="Si"/>
    <s v="Si"/>
    <s v="No"/>
    <s v="No"/>
    <s v="No"/>
    <s v="Si"/>
    <s v="No"/>
    <s v="No"/>
    <s v="Si"/>
    <s v="No"/>
    <s v="No"/>
    <s v="No"/>
    <s v="No"/>
    <s v="No"/>
    <m/>
  </r>
  <r>
    <n v="49"/>
    <s v="Mujeres por la Vida"/>
    <x v="2"/>
    <x v="7"/>
    <x v="10"/>
    <s v="Urbanismo Ali Primera"/>
    <s v="Centro Cultural Alì Primera"/>
    <s v="Esp. Comunit."/>
    <s v="agosto"/>
    <d v="2020-08-12T00:00:00"/>
    <m/>
    <s v="1526_1_1"/>
    <s v="1526_1_1_0001"/>
    <s v="Benitez"/>
    <m/>
    <s v="Carmen"/>
    <n v="15265994"/>
    <x v="0"/>
    <x v="15"/>
    <x v="0"/>
    <n v="4143555067"/>
    <s v="carmenbenitez1711@gmail.com"/>
    <s v="No"/>
    <s v="Si"/>
    <s v="No"/>
    <s v="No"/>
    <s v="No"/>
    <s v="No"/>
    <s v="No"/>
    <s v="No"/>
    <s v="Si"/>
    <s v="No"/>
    <s v="No"/>
    <s v="No"/>
    <s v="No"/>
    <s v="No"/>
    <m/>
  </r>
  <r>
    <n v="50"/>
    <s v="Mujeres por la Vida"/>
    <x v="2"/>
    <x v="7"/>
    <x v="10"/>
    <s v="Urbanismo Ali Primera"/>
    <s v="Centro Cultural Alì Primera"/>
    <s v="Esp. Comunit."/>
    <s v="agosto"/>
    <d v="2020-08-12T00:00:00"/>
    <m/>
    <s v="9622_1_1"/>
    <s v="9622_1_1_0001"/>
    <s v="Delgado"/>
    <m/>
    <s v="Rosa"/>
    <n v="9622419"/>
    <x v="0"/>
    <x v="20"/>
    <x v="0"/>
    <n v="4161503527"/>
    <s v="drosa6393@gmaail.com"/>
    <s v="No"/>
    <s v="Si"/>
    <s v="No"/>
    <s v="No"/>
    <s v="No"/>
    <s v="No"/>
    <s v="No"/>
    <s v="No"/>
    <s v="No"/>
    <s v="No"/>
    <s v="No"/>
    <s v="No"/>
    <s v="No"/>
    <s v="No"/>
    <m/>
  </r>
  <r>
    <n v="51"/>
    <s v="Mujeres por la Vida"/>
    <x v="2"/>
    <x v="7"/>
    <x v="10"/>
    <s v="Urbanismo Ali Primera"/>
    <s v="Centro Cultural Alì Primera"/>
    <s v="Esp. Comunit."/>
    <s v="agosto"/>
    <d v="2020-08-12T00:00:00"/>
    <m/>
    <s v="1480_1_1"/>
    <s v="1480_1_1_0001"/>
    <s v="Barrios"/>
    <m/>
    <s v="Dariluz"/>
    <n v="14809015"/>
    <x v="0"/>
    <x v="6"/>
    <x v="0"/>
    <n v="4245000353"/>
    <s v="romeroalej13@gmail.com"/>
    <s v="No"/>
    <s v="Si"/>
    <s v="No"/>
    <s v="No"/>
    <s v="No"/>
    <s v="No"/>
    <s v="No"/>
    <s v="No"/>
    <s v="No"/>
    <s v="No"/>
    <s v="No"/>
    <s v="No"/>
    <s v="No"/>
    <s v="No"/>
    <m/>
  </r>
  <r>
    <n v="52"/>
    <s v="Mujeres por la Vida"/>
    <x v="2"/>
    <x v="7"/>
    <x v="10"/>
    <s v="Urbanismo Ali Primera"/>
    <s v="Centro Cultural Alì Primera"/>
    <s v="Esp. Comunit."/>
    <s v="agosto"/>
    <d v="2020-08-12T00:00:00"/>
    <m/>
    <s v="1479_1_1"/>
    <s v="1479_1_1_0001"/>
    <s v="Padilla"/>
    <s v="Miranda"/>
    <s v="Danielis"/>
    <n v="14796341"/>
    <x v="0"/>
    <x v="6"/>
    <x v="0"/>
    <n v="4265541856"/>
    <s v="danielispadillaa2017@gmail.com"/>
    <s v="Si"/>
    <s v="Si"/>
    <s v="No"/>
    <s v="No"/>
    <s v="No"/>
    <s v="No"/>
    <s v="No"/>
    <s v="No"/>
    <s v="No"/>
    <s v="No"/>
    <s v="No"/>
    <s v="No"/>
    <s v="No"/>
    <s v="No"/>
    <m/>
  </r>
  <r>
    <n v="53"/>
    <s v="Mujeres por la Vida"/>
    <x v="2"/>
    <x v="7"/>
    <x v="10"/>
    <s v="Urbanismo Ali Primera"/>
    <s v="Centro Cultural Alì Primera"/>
    <s v="Esp. Comunit."/>
    <s v="agosto"/>
    <d v="2020-08-12T00:00:00"/>
    <m/>
    <s v="1544_1_1"/>
    <s v="1544_1_1_0002"/>
    <s v="Piñero"/>
    <s v="Cordero"/>
    <s v="Yohanna"/>
    <n v="15445447"/>
    <x v="0"/>
    <x v="15"/>
    <x v="0"/>
    <n v="2518871503"/>
    <s v="corderoyohanna901@gmail.com"/>
    <s v="Si"/>
    <s v="Si"/>
    <s v="No"/>
    <s v="No"/>
    <s v="No"/>
    <s v="No"/>
    <s v="No"/>
    <s v="No"/>
    <s v="No"/>
    <s v="No"/>
    <s v="No"/>
    <s v="No"/>
    <s v="No"/>
    <s v="No"/>
    <m/>
  </r>
  <r>
    <n v="54"/>
    <s v="Mujeres por la Vida"/>
    <x v="2"/>
    <x v="7"/>
    <x v="10"/>
    <s v="Urbanismo Ali Primera"/>
    <s v="Centro Cultural Alì Primera"/>
    <s v="Esp. Comunit."/>
    <s v="agosto"/>
    <d v="2020-08-12T00:00:00"/>
    <m/>
    <s v="4728_1_1"/>
    <s v="4728_1_1_0001"/>
    <s v="Cuicas"/>
    <m/>
    <s v="Gisela"/>
    <n v="4728508"/>
    <x v="0"/>
    <x v="73"/>
    <x v="1"/>
    <n v="4164928064"/>
    <s v="giselacuicas4@gmail.com"/>
    <s v="Si"/>
    <s v="Si"/>
    <s v="No"/>
    <s v="No"/>
    <s v="No"/>
    <s v="No"/>
    <s v="No"/>
    <s v="No"/>
    <s v="No"/>
    <s v="No"/>
    <s v="No"/>
    <s v="No"/>
    <s v="No"/>
    <s v="Si"/>
    <m/>
  </r>
  <r>
    <n v="55"/>
    <s v="Mujeres por la Vida"/>
    <x v="2"/>
    <x v="7"/>
    <x v="10"/>
    <s v="Urbanismo Ali Primera"/>
    <s v="Centro Cultural Alì Primera"/>
    <s v="Esp. Comunit."/>
    <s v="agosto"/>
    <d v="2020-08-02T00:00:00"/>
    <m/>
    <s v="1389_1_1"/>
    <s v="1389_1_1_0001"/>
    <s v="Carmona"/>
    <m/>
    <s v="Yhistania"/>
    <n v="13896947"/>
    <x v="0"/>
    <x v="64"/>
    <x v="0"/>
    <m/>
    <m/>
    <s v="No"/>
    <s v="Si"/>
    <s v="No"/>
    <s v="No"/>
    <s v="No"/>
    <s v="No"/>
    <s v="No"/>
    <s v="No"/>
    <s v="No"/>
    <s v="No"/>
    <s v="No"/>
    <s v="No"/>
    <s v="No"/>
    <s v="No"/>
    <m/>
  </r>
  <r>
    <n v="56"/>
    <s v="Mujeres por la Vida"/>
    <x v="2"/>
    <x v="7"/>
    <x v="10"/>
    <s v="Urbanismo Ali Primera"/>
    <s v="Centro Cultural Alì Primera"/>
    <s v="Esp. Comunit."/>
    <s v="agosto"/>
    <d v="2020-08-12T00:00:00"/>
    <m/>
    <s v="2585_1_1"/>
    <s v="2585_1_1_0001"/>
    <s v="Parra "/>
    <s v="Mujica"/>
    <s v="Angela"/>
    <n v="25857736"/>
    <x v="0"/>
    <x v="44"/>
    <x v="0"/>
    <n v="4163534769"/>
    <s v="angelacristina_2010@gmail.com"/>
    <s v="No"/>
    <s v="Si"/>
    <s v="No"/>
    <s v="No"/>
    <s v="No"/>
    <s v="No"/>
    <s v="No"/>
    <s v="No"/>
    <s v="No"/>
    <s v="No"/>
    <s v="No"/>
    <s v="No"/>
    <s v="No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Dinámica1" cacheId="14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D19" firstHeaderRow="1" firstDataRow="1" firstDataCol="3"/>
  <pivotFields count="37">
    <pivotField dataField="1"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 defaultSubtotal="0">
      <items count="8">
        <item x="4"/>
        <item x="3"/>
        <item x="7"/>
        <item x="5"/>
        <item x="0"/>
        <item x="1"/>
        <item x="6"/>
        <item x="2"/>
      </items>
    </pivotField>
    <pivotField axis="axisRow" compact="0" outline="0" showAll="0">
      <items count="12">
        <item x="0"/>
        <item x="4"/>
        <item x="7"/>
        <item x="1"/>
        <item x="5"/>
        <item x="2"/>
        <item x="9"/>
        <item x="8"/>
        <item x="3"/>
        <item x="6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x="0"/>
        <item x="3"/>
        <item x="2"/>
        <item t="default"/>
      </items>
    </pivotField>
    <pivotField compact="0" outline="0" showAll="0">
      <items count="82">
        <item x="76"/>
        <item x="53"/>
        <item x="63"/>
        <item x="75"/>
        <item x="14"/>
        <item x="2"/>
        <item x="56"/>
        <item x="47"/>
        <item x="10"/>
        <item x="13"/>
        <item x="46"/>
        <item x="44"/>
        <item x="54"/>
        <item x="1"/>
        <item x="29"/>
        <item x="31"/>
        <item x="17"/>
        <item x="30"/>
        <item x="33"/>
        <item x="52"/>
        <item x="69"/>
        <item x="35"/>
        <item x="45"/>
        <item x="27"/>
        <item x="3"/>
        <item x="15"/>
        <item x="6"/>
        <item x="7"/>
        <item x="55"/>
        <item x="64"/>
        <item x="32"/>
        <item x="26"/>
        <item x="0"/>
        <item x="4"/>
        <item x="12"/>
        <item x="20"/>
        <item x="28"/>
        <item x="24"/>
        <item x="11"/>
        <item x="42"/>
        <item x="38"/>
        <item x="21"/>
        <item x="25"/>
        <item x="48"/>
        <item x="36"/>
        <item x="65"/>
        <item x="23"/>
        <item x="51"/>
        <item x="8"/>
        <item x="60"/>
        <item x="40"/>
        <item x="72"/>
        <item x="66"/>
        <item x="67"/>
        <item x="73"/>
        <item x="74"/>
        <item x="5"/>
        <item x="19"/>
        <item x="61"/>
        <item x="43"/>
        <item x="9"/>
        <item x="62"/>
        <item x="22"/>
        <item x="50"/>
        <item x="80"/>
        <item x="68"/>
        <item x="18"/>
        <item x="59"/>
        <item x="58"/>
        <item x="34"/>
        <item x="16"/>
        <item x="39"/>
        <item x="70"/>
        <item x="71"/>
        <item x="57"/>
        <item x="37"/>
        <item x="41"/>
        <item x="77"/>
        <item x="79"/>
        <item x="78"/>
        <item x="49"/>
        <item t="default"/>
      </items>
    </pivotField>
    <pivotField compact="0" outline="0" showAll="0" defaultSubtotal="0">
      <items count="4">
        <item x="2"/>
        <item x="1"/>
        <item x="0"/>
        <item x="3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2"/>
    <field x="3"/>
    <field x="4"/>
  </rowFields>
  <rowItems count="16">
    <i>
      <x/>
      <x v="4"/>
      <x/>
    </i>
    <i r="2">
      <x v="3"/>
    </i>
    <i r="2">
      <x v="5"/>
    </i>
    <i t="default">
      <x/>
    </i>
    <i>
      <x v="1"/>
      <x v="2"/>
      <x v="6"/>
    </i>
    <i r="2">
      <x v="10"/>
    </i>
    <i t="default">
      <x v="1"/>
    </i>
    <i>
      <x v="2"/>
      <x/>
      <x v="2"/>
    </i>
    <i r="1">
      <x v="1"/>
      <x v="9"/>
    </i>
    <i r="1">
      <x v="3"/>
      <x v="7"/>
    </i>
    <i r="1">
      <x v="5"/>
      <x v="1"/>
    </i>
    <i r="2">
      <x v="8"/>
    </i>
    <i r="1">
      <x v="6"/>
      <x v="4"/>
    </i>
    <i r="1">
      <x v="7"/>
      <x v="4"/>
    </i>
    <i t="default">
      <x v="2"/>
    </i>
    <i t="grand">
      <x/>
    </i>
  </rowItems>
  <colItems count="1">
    <i/>
  </colItems>
  <dataFields count="1">
    <dataField name="Cuenta de #" fld="0" subtotal="count" baseField="3" baseItem="4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K34" headerRowDxfId="166" dataDxfId="165" totalsRowDxfId="164">
  <autoFilter ref="A1:AK34" xr:uid="{00000000-0009-0000-0100-000001000000}"/>
  <tableColumns count="37">
    <tableColumn id="1" xr3:uid="{00000000-0010-0000-0000-000001000000}" name="#" dataDxfId="163"/>
    <tableColumn id="37" xr3:uid="{00000000-0010-0000-0000-000025000000}" name="Organización" dataDxfId="162"/>
    <tableColumn id="2" xr3:uid="{00000000-0010-0000-0000-000002000000}" name="Estado" dataDxfId="161"/>
    <tableColumn id="3" xr3:uid="{00000000-0010-0000-0000-000003000000}" name="Municipio" dataDxfId="160"/>
    <tableColumn id="4" xr3:uid="{00000000-0010-0000-0000-000004000000}" name="Parroquia" dataDxfId="159"/>
    <tableColumn id="5" xr3:uid="{00000000-0010-0000-0000-000005000000}" name="Localidad" dataDxfId="158"/>
    <tableColumn id="6" xr3:uid="{00000000-0010-0000-0000-000006000000}" name="Centro" dataDxfId="157"/>
    <tableColumn id="7" xr3:uid="{00000000-0010-0000-0000-000007000000}" name="Lugar de identificacion/ captación" dataDxfId="156"/>
    <tableColumn id="8" xr3:uid="{00000000-0010-0000-0000-000008000000}" name="Mes" dataDxfId="155"/>
    <tableColumn id="9" xr3:uid="{00000000-0010-0000-0000-000009000000}" name="Fecha" dataDxfId="154"/>
    <tableColumn id="10" xr3:uid="{00000000-0010-0000-0000-00000A000000}" name="Nombre y Apellido Responsable registro" dataDxfId="153"/>
    <tableColumn id="11" xr3:uid="{00000000-0010-0000-0000-00000B000000}" name="Correlativo Beneficiaries" dataDxfId="152">
      <calculatedColumnFormula>LEFT($Q2,4)&amp;"_"&amp;COUNTIF($Q$2:$Q$63,$Q2)&amp;"_"&amp;COUNTIF($Q$2:Q2,$Q2)</calculatedColumnFormula>
    </tableColumn>
    <tableColumn id="12" xr3:uid="{00000000-0010-0000-0000-00000C000000}" name="Codigo Benef." dataDxfId="151">
      <calculatedColumnFormula>$L2&amp;"_"&amp;TEXT(COUNTIF($L$2:L2,$L2),"0000")</calculatedColumnFormula>
    </tableColumn>
    <tableColumn id="13" xr3:uid="{00000000-0010-0000-0000-00000D000000}" name="Primer Apellido" dataDxfId="150"/>
    <tableColumn id="14" xr3:uid="{00000000-0010-0000-0000-00000E000000}" name="Segundo Apellido" dataDxfId="149"/>
    <tableColumn id="15" xr3:uid="{00000000-0010-0000-0000-00000F000000}" name="Nombre(s)" dataDxfId="148"/>
    <tableColumn id="16" xr3:uid="{00000000-0010-0000-0000-000010000000}" name="Cedula" dataDxfId="147"/>
    <tableColumn id="17" xr3:uid="{00000000-0010-0000-0000-000011000000}" name="Genero" dataDxfId="146"/>
    <tableColumn id="18" xr3:uid="{00000000-0010-0000-0000-000012000000}" name="Edad" dataDxfId="145"/>
    <tableColumn id="19" xr3:uid="{00000000-0010-0000-0000-000013000000}" name="Franja" dataDxfId="144">
      <calculatedColumnFormula>IF(Table_1[[#This Row],[Edad]]="","",IF(Table_1[[#This Row],[Edad]]&lt;=4,"&lt;5",IF(Table_1[[#This Row],[Edad]]&lt;=17,"5-17",IF(Table_1[[#This Row],[Edad]]&lt;=49,"18-49","&gt;50"))))</calculatedColumnFormula>
    </tableColumn>
    <tableColumn id="20" xr3:uid="{00000000-0010-0000-0000-000014000000}" name="Teléfono" dataDxfId="143"/>
    <tableColumn id="21" xr3:uid="{00000000-0010-0000-0000-000015000000}" name="Correo electrónico" dataDxfId="142"/>
    <tableColumn id="22" xr3:uid="{00000000-0010-0000-0000-000016000000}" name="Ya ha participado en una de las demas actividades de proteccion en este proyecto (Si/No)" dataDxfId="141"/>
    <tableColumn id="23" xr3:uid="{00000000-0010-0000-0000-000017000000}" name="Situación socioeconómica" dataDxfId="140"/>
    <tableColumn id="24" xr3:uid="{00000000-0010-0000-0000-000018000000}" name="Condiciones de la vivienda" dataDxfId="139"/>
    <tableColumn id="25" xr3:uid="{00000000-0010-0000-0000-000019000000}" name="Vivienda multifamiliar o grupo familiar +5" dataDxfId="138"/>
    <tableColumn id="26" xr3:uid="{00000000-0010-0000-0000-00001A000000}" name="Embarazada" dataDxfId="137"/>
    <tableColumn id="27" xr3:uid="{00000000-0010-0000-0000-00001B000000}" name="Amamantando" dataDxfId="136"/>
    <tableColumn id="28" xr3:uid="{00000000-0010-0000-0000-00001C000000}" name="Enfermedad y/o Discapacidad" dataDxfId="135"/>
    <tableColumn id="29" xr3:uid="{00000000-0010-0000-0000-00001D000000}" name="Sobrecarga de cuidados" dataDxfId="134"/>
    <tableColumn id="30" xr3:uid="{00000000-0010-0000-0000-00001E000000}" name="Trabajo comunitario" dataDxfId="133"/>
    <tableColumn id="31" xr3:uid="{00000000-0010-0000-0000-00001F000000}" name="Sobreviviente, en situación o riesgo de violencia contra las mujeres" dataDxfId="132"/>
    <tableColumn id="32" xr3:uid="{00000000-0010-0000-0000-000020000000}" name="Beneficiarie de jornadas de la organización" dataDxfId="131"/>
    <tableColumn id="33" xr3:uid="{00000000-0010-0000-0000-000021000000}" name="Familias afectadas por la migración " dataDxfId="130"/>
    <tableColumn id="34" xr3:uid="{00000000-0010-0000-0000-000022000000}" name="Madre adolescente " dataDxfId="129"/>
    <tableColumn id="35" xr3:uid="{00000000-0010-0000-0000-000023000000}" name="Adultes mayores desamparades" dataDxfId="128"/>
    <tableColumn id="36" xr3:uid="{00000000-0010-0000-0000-000024000000}" name="Otro criterio (Indique)" dataDxfId="127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K72" headerRowDxfId="126">
  <autoFilter ref="A1:AK72" xr:uid="{00000000-0009-0000-0100-000002000000}"/>
  <tableColumns count="37">
    <tableColumn id="1" xr3:uid="{00000000-0010-0000-0100-000001000000}" name="#"/>
    <tableColumn id="2" xr3:uid="{00000000-0010-0000-0100-000002000000}" name="Organización"/>
    <tableColumn id="3" xr3:uid="{00000000-0010-0000-0100-000003000000}" name="Estado"/>
    <tableColumn id="4" xr3:uid="{00000000-0010-0000-0100-000004000000}" name="Municipio"/>
    <tableColumn id="5" xr3:uid="{00000000-0010-0000-0100-000005000000}" name="Parroquia"/>
    <tableColumn id="6" xr3:uid="{00000000-0010-0000-0100-000006000000}" name="Localidad"/>
    <tableColumn id="7" xr3:uid="{00000000-0010-0000-0100-000007000000}" name="Centro"/>
    <tableColumn id="8" xr3:uid="{00000000-0010-0000-0100-000008000000}" name="Lugar de identificacion/ captación"/>
    <tableColumn id="9" xr3:uid="{00000000-0010-0000-0100-000009000000}" name="Mes"/>
    <tableColumn id="10" xr3:uid="{00000000-0010-0000-0100-00000A000000}" name="Fecha"/>
    <tableColumn id="11" xr3:uid="{00000000-0010-0000-0100-00000B000000}" name="Nombre y Apellido Responsable registro"/>
    <tableColumn id="12" xr3:uid="{00000000-0010-0000-0100-00000C000000}" name="Correlativo Beneficiaries">
      <calculatedColumnFormula>LEFT($Q2,4)&amp;"_"&amp;COUNTIF($Q$2:$Q$63,$Q2)&amp;"_"&amp;COUNTIF($Q$2:Q2,$Q2)</calculatedColumnFormula>
    </tableColumn>
    <tableColumn id="13" xr3:uid="{00000000-0010-0000-0100-00000D000000}" name="Codigo Benef.">
      <calculatedColumnFormula>$L2&amp;"_"&amp;TEXT(COUNTIF($L$2:L2,$L2),"0000")</calculatedColumnFormula>
    </tableColumn>
    <tableColumn id="14" xr3:uid="{00000000-0010-0000-0100-00000E000000}" name="Primer Apellido"/>
    <tableColumn id="15" xr3:uid="{00000000-0010-0000-0100-00000F000000}" name="Segundo Apellido"/>
    <tableColumn id="16" xr3:uid="{00000000-0010-0000-0100-000010000000}" name="Nombre(s)"/>
    <tableColumn id="17" xr3:uid="{00000000-0010-0000-0100-000011000000}" name="Cedula"/>
    <tableColumn id="18" xr3:uid="{00000000-0010-0000-0100-000012000000}" name="Genero"/>
    <tableColumn id="19" xr3:uid="{00000000-0010-0000-0100-000013000000}" name="Edad"/>
    <tableColumn id="20" xr3:uid="{00000000-0010-0000-0100-000014000000}" name="Franja">
      <calculatedColumnFormula>IF($S2="","",IF($S2&lt;=4,"&lt;5",IF($S2&lt;=17,"5-17",IF($S2&lt;=49,"18-49","&gt;50"))))</calculatedColumnFormula>
    </tableColumn>
    <tableColumn id="21" xr3:uid="{00000000-0010-0000-0100-000015000000}" name="Teléfono"/>
    <tableColumn id="22" xr3:uid="{00000000-0010-0000-0100-000016000000}" name="Correo electrónico"/>
    <tableColumn id="23" xr3:uid="{00000000-0010-0000-0100-000017000000}" name="Ya ha participado en una de las demas actividades de proteccion en este proyecto (Si/No)" dataDxfId="125"/>
    <tableColumn id="24" xr3:uid="{00000000-0010-0000-0100-000018000000}" name="Situación socioeconómica"/>
    <tableColumn id="25" xr3:uid="{00000000-0010-0000-0100-000019000000}" name="Condiciones de la vivienda"/>
    <tableColumn id="26" xr3:uid="{00000000-0010-0000-0100-00001A000000}" name="Vivienda multifamiliar o grupo familiar +5"/>
    <tableColumn id="27" xr3:uid="{00000000-0010-0000-0100-00001B000000}" name="Embarazada"/>
    <tableColumn id="28" xr3:uid="{00000000-0010-0000-0100-00001C000000}" name="Amamantando"/>
    <tableColumn id="29" xr3:uid="{00000000-0010-0000-0100-00001D000000}" name="Enfermedad y/o Discapacidad"/>
    <tableColumn id="30" xr3:uid="{00000000-0010-0000-0100-00001E000000}" name="Sobrecarga de cuidados"/>
    <tableColumn id="31" xr3:uid="{00000000-0010-0000-0100-00001F000000}" name="Trabajo comunitario"/>
    <tableColumn id="32" xr3:uid="{00000000-0010-0000-0100-000020000000}" name="Sobreviviente, en situación o riesgo de violencia contra las mujeres"/>
    <tableColumn id="33" xr3:uid="{00000000-0010-0000-0100-000021000000}" name="Beneficiarie de jornadas de la organización"/>
    <tableColumn id="34" xr3:uid="{00000000-0010-0000-0100-000022000000}" name="Familias afectadas por la migración "/>
    <tableColumn id="35" xr3:uid="{00000000-0010-0000-0100-000023000000}" name="Madre adolescente "/>
    <tableColumn id="36" xr3:uid="{00000000-0010-0000-0100-000024000000}" name="Adultes mayores desamparades"/>
    <tableColumn id="37" xr3:uid="{00000000-0010-0000-0100-000025000000}" name="Otro criterio (Indique)"/>
  </tableColumns>
  <tableStyleInfo name="TableStyleLight1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K45">
  <autoFilter ref="A1:AK45" xr:uid="{00000000-0009-0000-0100-000003000000}"/>
  <tableColumns count="37">
    <tableColumn id="1" xr3:uid="{00000000-0010-0000-0200-000001000000}" name="#"/>
    <tableColumn id="2" xr3:uid="{00000000-0010-0000-0200-000002000000}" name="Organización"/>
    <tableColumn id="3" xr3:uid="{00000000-0010-0000-0200-000003000000}" name="Estado"/>
    <tableColumn id="4" xr3:uid="{00000000-0010-0000-0200-000004000000}" name="Municipio"/>
    <tableColumn id="5" xr3:uid="{00000000-0010-0000-0200-000005000000}" name="Parroquia"/>
    <tableColumn id="6" xr3:uid="{00000000-0010-0000-0200-000006000000}" name="Localidad"/>
    <tableColumn id="7" xr3:uid="{00000000-0010-0000-0200-000007000000}" name="Centro"/>
    <tableColumn id="8" xr3:uid="{00000000-0010-0000-0200-000008000000}" name="Lugar de identificacion/ captación"/>
    <tableColumn id="9" xr3:uid="{00000000-0010-0000-0200-000009000000}" name="Mes"/>
    <tableColumn id="10" xr3:uid="{00000000-0010-0000-0200-00000A000000}" name="Fecha"/>
    <tableColumn id="11" xr3:uid="{00000000-0010-0000-0200-00000B000000}" name="Nombre y Apellido Responsable registro"/>
    <tableColumn id="12" xr3:uid="{00000000-0010-0000-0200-00000C000000}" name="Correlativo Beneficiaries"/>
    <tableColumn id="13" xr3:uid="{00000000-0010-0000-0200-00000D000000}" name="Codigo Benef."/>
    <tableColumn id="14" xr3:uid="{00000000-0010-0000-0200-00000E000000}" name="Primer Apellido"/>
    <tableColumn id="15" xr3:uid="{00000000-0010-0000-0200-00000F000000}" name="Segundo Apellido"/>
    <tableColumn id="16" xr3:uid="{00000000-0010-0000-0200-000010000000}" name="Nombre(s)"/>
    <tableColumn id="17" xr3:uid="{00000000-0010-0000-0200-000011000000}" name="Cedula"/>
    <tableColumn id="18" xr3:uid="{00000000-0010-0000-0200-000012000000}" name="Genero" dataDxfId="124"/>
    <tableColumn id="19" xr3:uid="{00000000-0010-0000-0200-000013000000}" name="Edad"/>
    <tableColumn id="20" xr3:uid="{00000000-0010-0000-0200-000014000000}" name="Franja"/>
    <tableColumn id="21" xr3:uid="{00000000-0010-0000-0200-000015000000}" name="Teléfono"/>
    <tableColumn id="22" xr3:uid="{00000000-0010-0000-0200-000016000000}" name="Correo electrónico"/>
    <tableColumn id="23" xr3:uid="{00000000-0010-0000-0200-000017000000}" name="Ya ha participado en una de las demas actividades de proteccion en este proyecto (Si/No)"/>
    <tableColumn id="24" xr3:uid="{00000000-0010-0000-0200-000018000000}" name="Situación socioeconómica"/>
    <tableColumn id="25" xr3:uid="{00000000-0010-0000-0200-000019000000}" name="Condiciones de la vivienda"/>
    <tableColumn id="26" xr3:uid="{00000000-0010-0000-0200-00001A000000}" name="Vivienda multifamiliar o grupo familiar +5"/>
    <tableColumn id="27" xr3:uid="{00000000-0010-0000-0200-00001B000000}" name="Embarazada"/>
    <tableColumn id="28" xr3:uid="{00000000-0010-0000-0200-00001C000000}" name="Amamantando"/>
    <tableColumn id="29" xr3:uid="{00000000-0010-0000-0200-00001D000000}" name="Enfermedad y/o Discapacidad"/>
    <tableColumn id="30" xr3:uid="{00000000-0010-0000-0200-00001E000000}" name="Sobrecarga de cuidados"/>
    <tableColumn id="31" xr3:uid="{00000000-0010-0000-0200-00001F000000}" name="Trabajo comunitario"/>
    <tableColumn id="32" xr3:uid="{00000000-0010-0000-0200-000020000000}" name="Sobreviviente, en situación o riesgo de violencia contra las mujeres"/>
    <tableColumn id="33" xr3:uid="{00000000-0010-0000-0200-000021000000}" name="Beneficiarie de jornadas de la organización"/>
    <tableColumn id="34" xr3:uid="{00000000-0010-0000-0200-000022000000}" name="Familias afectadas por la migración "/>
    <tableColumn id="35" xr3:uid="{00000000-0010-0000-0200-000023000000}" name="Madre adolescente "/>
    <tableColumn id="36" xr3:uid="{00000000-0010-0000-0200-000024000000}" name="Adultes mayores desamparades"/>
    <tableColumn id="37" xr3:uid="{00000000-0010-0000-0200-000025000000}" name="Otro criterio (Indique)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:AK302" totalsRowShown="0" headerRowDxfId="123" dataDxfId="122" headerRowBorderDxfId="120" tableBorderDxfId="121">
  <autoFilter ref="A1:AK302" xr:uid="{00000000-0009-0000-0100-000006000000}"/>
  <tableColumns count="37">
    <tableColumn id="1" xr3:uid="{00000000-0010-0000-0300-000001000000}" name="#" dataDxfId="119"/>
    <tableColumn id="2" xr3:uid="{00000000-0010-0000-0300-000002000000}" name="Organización" dataDxfId="118"/>
    <tableColumn id="3" xr3:uid="{00000000-0010-0000-0300-000003000000}" name="Estado" dataDxfId="117"/>
    <tableColumn id="4" xr3:uid="{00000000-0010-0000-0300-000004000000}" name="Municipio" dataDxfId="116"/>
    <tableColumn id="5" xr3:uid="{00000000-0010-0000-0300-000005000000}" name="Parroquia" dataDxfId="115"/>
    <tableColumn id="6" xr3:uid="{00000000-0010-0000-0300-000006000000}" name="Localidad" dataDxfId="114"/>
    <tableColumn id="7" xr3:uid="{00000000-0010-0000-0300-000007000000}" name="Centro" dataDxfId="113"/>
    <tableColumn id="8" xr3:uid="{00000000-0010-0000-0300-000008000000}" name="Lugar de identificacion/ captación" dataDxfId="112"/>
    <tableColumn id="9" xr3:uid="{00000000-0010-0000-0300-000009000000}" name="Mes" dataDxfId="111"/>
    <tableColumn id="10" xr3:uid="{00000000-0010-0000-0300-00000A000000}" name="Fecha" dataDxfId="110"/>
    <tableColumn id="11" xr3:uid="{00000000-0010-0000-0300-00000B000000}" name="Nombre y Apellido Responsable registro" dataDxfId="109"/>
    <tableColumn id="12" xr3:uid="{00000000-0010-0000-0300-00000C000000}" name="Correlativo Beneficiaries" dataDxfId="108">
      <calculatedColumnFormula>LEFT(Tabla6[[#This Row],[Cedula]],4)&amp;"_"&amp;COUNTIF($Q$2:$Q$63,$Q2)&amp;"_"&amp;COUNTIF($Q$2:Q2,$Q2)</calculatedColumnFormula>
    </tableColumn>
    <tableColumn id="13" xr3:uid="{00000000-0010-0000-0300-00000D000000}" name="Codigo Benef." dataDxfId="107"/>
    <tableColumn id="14" xr3:uid="{00000000-0010-0000-0300-00000E000000}" name="Primer Apellido" dataDxfId="106"/>
    <tableColumn id="15" xr3:uid="{00000000-0010-0000-0300-00000F000000}" name="Segundo Apellido" dataDxfId="105"/>
    <tableColumn id="16" xr3:uid="{00000000-0010-0000-0300-000010000000}" name="Nombre(s)" dataDxfId="104"/>
    <tableColumn id="17" xr3:uid="{00000000-0010-0000-0300-000011000000}" name="Cedula" dataDxfId="103"/>
    <tableColumn id="18" xr3:uid="{00000000-0010-0000-0300-000012000000}" name="Genero" dataDxfId="102"/>
    <tableColumn id="19" xr3:uid="{00000000-0010-0000-0300-000013000000}" name="Edad" dataDxfId="101"/>
    <tableColumn id="20" xr3:uid="{00000000-0010-0000-0300-000014000000}" name="Franja" dataDxfId="100">
      <calculatedColumnFormula>IF(Tabla6[[#This Row],[Edad]]="","",IF(Tabla6[[#This Row],[Edad]]&lt;=4,"&lt;5",IF(Tabla6[[#This Row],[Edad]]&lt;=17,"5-17",IF(Tabla6[[#This Row],[Edad]]&lt;=49,"18-49","&gt;50"))))</calculatedColumnFormula>
    </tableColumn>
    <tableColumn id="21" xr3:uid="{00000000-0010-0000-0300-000015000000}" name="Teléfono" dataDxfId="99"/>
    <tableColumn id="22" xr3:uid="{00000000-0010-0000-0300-000016000000}" name="Correo electrónico" dataDxfId="98"/>
    <tableColumn id="38" xr3:uid="{00000000-0010-0000-0300-000026000000}" name="Ya ha participado en una de las demas actividades de proteccion en este proyecto (Si/No)" dataDxfId="97"/>
    <tableColumn id="23" xr3:uid="{00000000-0010-0000-0300-000017000000}" name="Situación socioeconómica" dataDxfId="96"/>
    <tableColumn id="24" xr3:uid="{00000000-0010-0000-0300-000018000000}" name="Condiciones de la vivienda" dataDxfId="95"/>
    <tableColumn id="25" xr3:uid="{00000000-0010-0000-0300-000019000000}" name="Vivienda multifamiliar o grupo familiar +5" dataDxfId="94"/>
    <tableColumn id="26" xr3:uid="{00000000-0010-0000-0300-00001A000000}" name="Embarazada" dataDxfId="93"/>
    <tableColumn id="27" xr3:uid="{00000000-0010-0000-0300-00001B000000}" name="Amamantando" dataDxfId="92"/>
    <tableColumn id="28" xr3:uid="{00000000-0010-0000-0300-00001C000000}" name="Enfermedad y/o Discapacidad" dataDxfId="91"/>
    <tableColumn id="29" xr3:uid="{00000000-0010-0000-0300-00001D000000}" name="Sobrecarga de cuidados" dataDxfId="90"/>
    <tableColumn id="30" xr3:uid="{00000000-0010-0000-0300-00001E000000}" name="Trabajo comunitario" dataDxfId="89"/>
    <tableColumn id="31" xr3:uid="{00000000-0010-0000-0300-00001F000000}" name="Sobreviviente, en situación o riesgo de violencia contra las mujeres" dataDxfId="88"/>
    <tableColumn id="32" xr3:uid="{00000000-0010-0000-0300-000020000000}" name="Beneficiarie de jornadas de la organización" dataDxfId="87"/>
    <tableColumn id="33" xr3:uid="{00000000-0010-0000-0300-000021000000}" name="Familias afectadas por la migración " dataDxfId="86"/>
    <tableColumn id="34" xr3:uid="{00000000-0010-0000-0300-000022000000}" name="Madre adolescente " dataDxfId="85"/>
    <tableColumn id="35" xr3:uid="{00000000-0010-0000-0300-000023000000}" name="Adultes mayores desamparades" dataDxfId="84"/>
    <tableColumn id="36" xr3:uid="{00000000-0010-0000-0300-000024000000}" name="Otro criterio (Indique)" dataDxfId="8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_4" displayName="Table_4" ref="A1:AK63" headerRowDxfId="82" dataDxfId="81" totalsRowDxfId="80">
  <autoFilter ref="A1:AK63" xr:uid="{00000000-0009-0000-0100-000004000000}"/>
  <tableColumns count="37">
    <tableColumn id="1" xr3:uid="{00000000-0010-0000-0400-000001000000}" name="#" dataDxfId="79"/>
    <tableColumn id="2" xr3:uid="{00000000-0010-0000-0400-000002000000}" name="Organización" dataDxfId="78"/>
    <tableColumn id="3" xr3:uid="{00000000-0010-0000-0400-000003000000}" name="Estado" dataDxfId="77"/>
    <tableColumn id="4" xr3:uid="{00000000-0010-0000-0400-000004000000}" name="Municipio" dataDxfId="76"/>
    <tableColumn id="5" xr3:uid="{00000000-0010-0000-0400-000005000000}" name="Parroquia" dataDxfId="75"/>
    <tableColumn id="6" xr3:uid="{00000000-0010-0000-0400-000006000000}" name="Localidad" dataDxfId="74"/>
    <tableColumn id="7" xr3:uid="{00000000-0010-0000-0400-000007000000}" name="Centro" dataDxfId="73"/>
    <tableColumn id="8" xr3:uid="{00000000-0010-0000-0400-000008000000}" name="Lugar de identificacion/ captación" dataDxfId="72"/>
    <tableColumn id="9" xr3:uid="{00000000-0010-0000-0400-000009000000}" name="Mes" dataDxfId="71"/>
    <tableColumn id="10" xr3:uid="{00000000-0010-0000-0400-00000A000000}" name="Fecha" dataDxfId="70"/>
    <tableColumn id="11" xr3:uid="{00000000-0010-0000-0400-00000B000000}" name="Nombre y Apellido Responsable registro" dataDxfId="69"/>
    <tableColumn id="12" xr3:uid="{00000000-0010-0000-0400-00000C000000}" name="Correlativo Beneficiaries" dataDxfId="68">
      <calculatedColumnFormula>LEFT(Table_4[[#This Row],[Cedula]],4)&amp;"_"&amp;COUNTIF($Q$2:$Q$63,$Q2)&amp;"_"&amp;COUNTIF($Q$2:Q2,$Q2)</calculatedColumnFormula>
    </tableColumn>
    <tableColumn id="13" xr3:uid="{00000000-0010-0000-0400-00000D000000}" name="Codigo Benef." dataDxfId="67">
      <calculatedColumnFormula>Table_4[[#This Row],[Correlativo Beneficiaries]]&amp;"_"&amp;TEXT(COUNTIF($L$2:L2,Table_4[[#This Row],[Correlativo Beneficiaries]]),"0000")</calculatedColumnFormula>
    </tableColumn>
    <tableColumn id="14" xr3:uid="{00000000-0010-0000-0400-00000E000000}" name="Primer Apellido" dataDxfId="66"/>
    <tableColumn id="15" xr3:uid="{00000000-0010-0000-0400-00000F000000}" name="Segundo Apellido" dataDxfId="65"/>
    <tableColumn id="16" xr3:uid="{00000000-0010-0000-0400-000010000000}" name="Nombre(s)" dataDxfId="64"/>
    <tableColumn id="17" xr3:uid="{00000000-0010-0000-0400-000011000000}" name="Cedula" dataDxfId="63"/>
    <tableColumn id="18" xr3:uid="{00000000-0010-0000-0400-000012000000}" name="Genero" dataDxfId="62"/>
    <tableColumn id="19" xr3:uid="{00000000-0010-0000-0400-000013000000}" name="Edad" dataDxfId="61"/>
    <tableColumn id="20" xr3:uid="{00000000-0010-0000-0400-000014000000}" name="Franja" dataDxfId="60">
      <calculatedColumnFormula>IF(Table_4[[#This Row],[Edad]]="","",IF(Table_4[[#This Row],[Edad]]&lt;=4,"&lt;5",IF(Table_4[[#This Row],[Edad]]&lt;=17,"5-17",IF(Table_4[[#This Row],[Edad]]&lt;=49,"18-49","&gt;50"))))</calculatedColumnFormula>
    </tableColumn>
    <tableColumn id="21" xr3:uid="{00000000-0010-0000-0400-000015000000}" name="Teléfono" dataDxfId="59"/>
    <tableColumn id="22" xr3:uid="{00000000-0010-0000-0400-000016000000}" name="Correo electrónico" dataDxfId="58"/>
    <tableColumn id="23" xr3:uid="{00000000-0010-0000-0400-000017000000}" name="Ya ha participado en una de las demas actividades de proteccion en este proyecto (Si/No)" dataDxfId="57"/>
    <tableColumn id="24" xr3:uid="{00000000-0010-0000-0400-000018000000}" name="Situación socioeconómica" dataDxfId="56"/>
    <tableColumn id="25" xr3:uid="{00000000-0010-0000-0400-000019000000}" name="Condiciones de la vivienda" dataDxfId="55"/>
    <tableColumn id="26" xr3:uid="{00000000-0010-0000-0400-00001A000000}" name="Vivienda multifamiliar o grupo familiar +5" dataDxfId="54"/>
    <tableColumn id="27" xr3:uid="{00000000-0010-0000-0400-00001B000000}" name="Embarazada" dataDxfId="53"/>
    <tableColumn id="28" xr3:uid="{00000000-0010-0000-0400-00001C000000}" name="Amamantando" dataDxfId="52"/>
    <tableColumn id="29" xr3:uid="{00000000-0010-0000-0400-00001D000000}" name="Enfermedad y/o Discapacidad" dataDxfId="51"/>
    <tableColumn id="30" xr3:uid="{00000000-0010-0000-0400-00001E000000}" name="Sobrecarga de cuidados" dataDxfId="50"/>
    <tableColumn id="31" xr3:uid="{00000000-0010-0000-0400-00001F000000}" name="Trabajo comunitario" dataDxfId="49"/>
    <tableColumn id="32" xr3:uid="{00000000-0010-0000-0400-000020000000}" name="Sobreviviente, en situación o riesgo de violencia contra las mujeres" dataDxfId="48"/>
    <tableColumn id="33" xr3:uid="{00000000-0010-0000-0400-000021000000}" name="Beneficiarie de jornadas de la organización" dataDxfId="47"/>
    <tableColumn id="34" xr3:uid="{00000000-0010-0000-0400-000022000000}" name="Familias afectadas por la migración " dataDxfId="46"/>
    <tableColumn id="35" xr3:uid="{00000000-0010-0000-0400-000023000000}" name="Madre adolescente " dataDxfId="45"/>
    <tableColumn id="36" xr3:uid="{00000000-0010-0000-0400-000024000000}" name="Adultes mayores desamparades" dataDxfId="44"/>
    <tableColumn id="37" xr3:uid="{00000000-0010-0000-0400-000025000000}" name="Otro criterio (Indique)" dataDxfId="43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_5" displayName="Table_5" ref="A1:AK57" dataDxfId="42">
  <autoFilter ref="A1:AK57" xr:uid="{00000000-0009-0000-0100-000005000000}"/>
  <tableColumns count="37">
    <tableColumn id="1" xr3:uid="{00000000-0010-0000-0500-000001000000}" name="#" dataDxfId="41"/>
    <tableColumn id="2" xr3:uid="{00000000-0010-0000-0500-000002000000}" name="Organización" dataDxfId="40"/>
    <tableColumn id="3" xr3:uid="{00000000-0010-0000-0500-000003000000}" name="Estado" dataDxfId="39"/>
    <tableColumn id="4" xr3:uid="{00000000-0010-0000-0500-000004000000}" name="Municipio" dataDxfId="38"/>
    <tableColumn id="5" xr3:uid="{00000000-0010-0000-0500-000005000000}" name="Parroquia" dataDxfId="37"/>
    <tableColumn id="6" xr3:uid="{00000000-0010-0000-0500-000006000000}" name="Localidad" dataDxfId="36"/>
    <tableColumn id="7" xr3:uid="{00000000-0010-0000-0500-000007000000}" name="Centro" dataDxfId="35"/>
    <tableColumn id="8" xr3:uid="{00000000-0010-0000-0500-000008000000}" name="Lugar de identificacion/ captación" dataDxfId="34"/>
    <tableColumn id="9" xr3:uid="{00000000-0010-0000-0500-000009000000}" name="Mes" dataDxfId="33"/>
    <tableColumn id="10" xr3:uid="{00000000-0010-0000-0500-00000A000000}" name="Fecha" dataDxfId="32"/>
    <tableColumn id="11" xr3:uid="{00000000-0010-0000-0500-00000B000000}" name="Nombre y Apellido Responsable registro" dataDxfId="31"/>
    <tableColumn id="12" xr3:uid="{00000000-0010-0000-0500-00000C000000}" name="Correlativo Beneficiaries" dataDxfId="30">
      <calculatedColumnFormula>LEFT(Table_5[[#This Row],[Cedula]],4)&amp;"_"&amp;COUNTIF($Q$2:$Q$76,$Q2)&amp;"_"&amp;COUNTIF($Q$2:Q2,$Q2)</calculatedColumnFormula>
    </tableColumn>
    <tableColumn id="13" xr3:uid="{00000000-0010-0000-0500-00000D000000}" name="Codigo Benef." dataDxfId="29">
      <calculatedColumnFormula>Table_5[[#This Row],[Correlativo Beneficiaries]]&amp;"_"&amp;TEXT(COUNTIF($L$2:L2,Table_5[[#This Row],[Correlativo Beneficiaries]]),"0000")</calculatedColumnFormula>
    </tableColumn>
    <tableColumn id="14" xr3:uid="{00000000-0010-0000-0500-00000E000000}" name="Primer Apellido" dataDxfId="28"/>
    <tableColumn id="15" xr3:uid="{00000000-0010-0000-0500-00000F000000}" name="Segundo Apellido" dataDxfId="27"/>
    <tableColumn id="16" xr3:uid="{00000000-0010-0000-0500-000010000000}" name="Nombre(s)" dataDxfId="26"/>
    <tableColumn id="17" xr3:uid="{00000000-0010-0000-0500-000011000000}" name="Cedula" dataDxfId="25"/>
    <tableColumn id="18" xr3:uid="{00000000-0010-0000-0500-000012000000}" name="Genero" dataDxfId="24"/>
    <tableColumn id="19" xr3:uid="{00000000-0010-0000-0500-000013000000}" name="Edad" dataDxfId="23"/>
    <tableColumn id="20" xr3:uid="{00000000-0010-0000-0500-000014000000}" name="Franja" dataDxfId="22">
      <calculatedColumnFormula>IF(Table_5[[#This Row],[Edad]]="","",IF(Table_5[[#This Row],[Edad]]&lt;=4,"&lt;5",IF(Table_5[[#This Row],[Edad]]&lt;=17,"5-17",IF(Table_5[[#This Row],[Edad]]&lt;=49,"18-49","&gt;50"))))</calculatedColumnFormula>
    </tableColumn>
    <tableColumn id="21" xr3:uid="{00000000-0010-0000-0500-000015000000}" name="Teléfono" dataDxfId="21"/>
    <tableColumn id="22" xr3:uid="{00000000-0010-0000-0500-000016000000}" name="Correo electrónico" dataDxfId="20"/>
    <tableColumn id="23" xr3:uid="{00000000-0010-0000-0500-000017000000}" name="Ya ha participado en una de las demas actividades de proteccion en este proyecto (Si/No)" dataDxfId="19"/>
    <tableColumn id="24" xr3:uid="{00000000-0010-0000-0500-000018000000}" name="Situación socioeconómica" dataDxfId="18"/>
    <tableColumn id="25" xr3:uid="{00000000-0010-0000-0500-000019000000}" name="Condiciones de la vivienda" dataDxfId="17"/>
    <tableColumn id="26" xr3:uid="{00000000-0010-0000-0500-00001A000000}" name="Vivienda multifamiliar o grupo familiar +5" dataDxfId="16"/>
    <tableColumn id="27" xr3:uid="{00000000-0010-0000-0500-00001B000000}" name="Embarazada" dataDxfId="15"/>
    <tableColumn id="28" xr3:uid="{00000000-0010-0000-0500-00001C000000}" name="Amamantando" dataDxfId="14"/>
    <tableColumn id="29" xr3:uid="{00000000-0010-0000-0500-00001D000000}" name="Enfermedad y/o Discapacidad" dataDxfId="13"/>
    <tableColumn id="30" xr3:uid="{00000000-0010-0000-0500-00001E000000}" name="Sobrecarga de cuidados" dataDxfId="12"/>
    <tableColumn id="31" xr3:uid="{00000000-0010-0000-0500-00001F000000}" name="Trabajo comunitario" dataDxfId="11"/>
    <tableColumn id="32" xr3:uid="{00000000-0010-0000-0500-000020000000}" name="Sobreviviente, en situación o riesgo de violencia contra las mujeres" dataDxfId="10"/>
    <tableColumn id="33" xr3:uid="{00000000-0010-0000-0500-000021000000}" name="Beneficiarie de jornadas de la organización" dataDxfId="9"/>
    <tableColumn id="34" xr3:uid="{00000000-0010-0000-0500-000022000000}" name="Familias afectadas por la migración " dataDxfId="8"/>
    <tableColumn id="35" xr3:uid="{00000000-0010-0000-0500-000023000000}" name="Madre adolescente " dataDxfId="7"/>
    <tableColumn id="36" xr3:uid="{00000000-0010-0000-0500-000024000000}" name="Adultes mayores desamparades" dataDxfId="6"/>
    <tableColumn id="37" xr3:uid="{00000000-0010-0000-0500-000025000000}" name="Otro criterio (Indique)" dataDxfId="5"/>
  </tableColumns>
  <tableStyleInfo name="TableStyleLight1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AK568" totalsRowShown="0" headerRowDxfId="4" headerRowBorderDxfId="2" tableBorderDxfId="3">
  <autoFilter ref="A1:AK568" xr:uid="{00000000-0009-0000-0100-000008000000}"/>
  <tableColumns count="37">
    <tableColumn id="1" xr3:uid="{00000000-0010-0000-0600-000001000000}" name="#"/>
    <tableColumn id="2" xr3:uid="{00000000-0010-0000-0600-000002000000}" name="Organización"/>
    <tableColumn id="3" xr3:uid="{00000000-0010-0000-0600-000003000000}" name="Estado"/>
    <tableColumn id="4" xr3:uid="{00000000-0010-0000-0600-000004000000}" name="Municipio"/>
    <tableColumn id="5" xr3:uid="{00000000-0010-0000-0600-000005000000}" name="Parroquia"/>
    <tableColumn id="6" xr3:uid="{00000000-0010-0000-0600-000006000000}" name="Localidad"/>
    <tableColumn id="7" xr3:uid="{00000000-0010-0000-0600-000007000000}" name="Centro"/>
    <tableColumn id="8" xr3:uid="{00000000-0010-0000-0600-000008000000}" name="Lugar de identificacion/ captación"/>
    <tableColumn id="9" xr3:uid="{00000000-0010-0000-0600-000009000000}" name="Mes"/>
    <tableColumn id="10" xr3:uid="{00000000-0010-0000-0600-00000A000000}" name="Fecha" dataDxfId="1"/>
    <tableColumn id="11" xr3:uid="{00000000-0010-0000-0600-00000B000000}" name="Nombre y Apellido Responsable registro"/>
    <tableColumn id="12" xr3:uid="{00000000-0010-0000-0600-00000C000000}" name="Correlativo Beneficiaries"/>
    <tableColumn id="13" xr3:uid="{00000000-0010-0000-0600-00000D000000}" name="Codigo Benef."/>
    <tableColumn id="14" xr3:uid="{00000000-0010-0000-0600-00000E000000}" name="Primer Apellido"/>
    <tableColumn id="15" xr3:uid="{00000000-0010-0000-0600-00000F000000}" name="Segundo Apellido"/>
    <tableColumn id="16" xr3:uid="{00000000-0010-0000-0600-000010000000}" name="Nombre(s)"/>
    <tableColumn id="17" xr3:uid="{00000000-0010-0000-0600-000011000000}" name="Cedula"/>
    <tableColumn id="18" xr3:uid="{00000000-0010-0000-0600-000012000000}" name="Genero" dataDxfId="0"/>
    <tableColumn id="19" xr3:uid="{00000000-0010-0000-0600-000013000000}" name="Edad"/>
    <tableColumn id="20" xr3:uid="{00000000-0010-0000-0600-000014000000}" name="Franja"/>
    <tableColumn id="21" xr3:uid="{00000000-0010-0000-0600-000015000000}" name="Teléfono"/>
    <tableColumn id="22" xr3:uid="{00000000-0010-0000-0600-000016000000}" name="Correo electrónico"/>
    <tableColumn id="23" xr3:uid="{00000000-0010-0000-0600-000017000000}" name="Ya ha participado en una de las demas actividades de proteccion en este proyecto (Si/No)"/>
    <tableColumn id="24" xr3:uid="{00000000-0010-0000-0600-000018000000}" name="Situación socioeconómica"/>
    <tableColumn id="25" xr3:uid="{00000000-0010-0000-0600-000019000000}" name="Condiciones de la vivienda"/>
    <tableColumn id="26" xr3:uid="{00000000-0010-0000-0600-00001A000000}" name="Vivienda multifamiliar o grupo familiar +5"/>
    <tableColumn id="27" xr3:uid="{00000000-0010-0000-0600-00001B000000}" name="Embarazada"/>
    <tableColumn id="28" xr3:uid="{00000000-0010-0000-0600-00001C000000}" name="Amamantando"/>
    <tableColumn id="29" xr3:uid="{00000000-0010-0000-0600-00001D000000}" name="Enfermedad y/o Discapacidad"/>
    <tableColumn id="30" xr3:uid="{00000000-0010-0000-0600-00001E000000}" name="Sobrecarga de cuidados"/>
    <tableColumn id="31" xr3:uid="{00000000-0010-0000-0600-00001F000000}" name="Trabajo comunitario"/>
    <tableColumn id="32" xr3:uid="{00000000-0010-0000-0600-000020000000}" name="Sobreviviente, en situación o riesgo de violencia contra las mujeres"/>
    <tableColumn id="33" xr3:uid="{00000000-0010-0000-0600-000021000000}" name="Beneficiarie de jornadas de la organización"/>
    <tableColumn id="34" xr3:uid="{00000000-0010-0000-0600-000022000000}" name="Familias afectadas por la migración "/>
    <tableColumn id="35" xr3:uid="{00000000-0010-0000-0600-000023000000}" name="Madre adolescente "/>
    <tableColumn id="36" xr3:uid="{00000000-0010-0000-0600-000024000000}" name="Adultes mayores desamparades"/>
    <tableColumn id="37" xr3:uid="{00000000-0010-0000-0600-000025000000}" name="Otro criterio (Indique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00"/>
  <sheetViews>
    <sheetView tabSelected="1" workbookViewId="0"/>
  </sheetViews>
  <sheetFormatPr defaultColWidth="12.625" defaultRowHeight="15" customHeight="1"/>
  <cols>
    <col min="1" max="1" width="16.25" customWidth="1"/>
    <col min="2" max="2" width="18.875" customWidth="1"/>
    <col min="3" max="3" width="16.375" customWidth="1"/>
    <col min="4" max="4" width="10" style="28" customWidth="1"/>
    <col min="5" max="5" width="25" customWidth="1"/>
    <col min="6" max="6" width="7.625" customWidth="1"/>
    <col min="8" max="27" width="7.625" customWidth="1"/>
  </cols>
  <sheetData>
    <row r="1" spans="1:6" s="38" customFormat="1" ht="38.25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5</v>
      </c>
    </row>
    <row r="2" spans="1:6" ht="14.25">
      <c r="A2" s="1" t="s">
        <v>6</v>
      </c>
      <c r="B2" s="2" t="s">
        <v>7</v>
      </c>
      <c r="C2" s="2">
        <v>103</v>
      </c>
      <c r="D2" s="29"/>
      <c r="E2" s="3">
        <v>33</v>
      </c>
      <c r="F2" s="3">
        <v>70</v>
      </c>
    </row>
    <row r="3" spans="1:6" ht="14.25">
      <c r="A3" s="1" t="s">
        <v>8</v>
      </c>
      <c r="B3" s="2" t="s">
        <v>9</v>
      </c>
      <c r="C3" s="2">
        <v>138</v>
      </c>
      <c r="D3" s="29"/>
      <c r="E3" s="3">
        <v>71</v>
      </c>
      <c r="F3" s="3">
        <v>67</v>
      </c>
    </row>
    <row r="4" spans="1:6" thickBot="1">
      <c r="A4" s="4" t="s">
        <v>10</v>
      </c>
      <c r="B4" s="5" t="s">
        <v>11</v>
      </c>
      <c r="C4" s="5">
        <v>146</v>
      </c>
      <c r="D4" s="30">
        <f>SUM(C2:C4)/$C$11</f>
        <v>0.28666666666666668</v>
      </c>
      <c r="E4" s="6">
        <v>44</v>
      </c>
      <c r="F4" s="6">
        <v>102</v>
      </c>
    </row>
    <row r="5" spans="1:6" thickTop="1">
      <c r="A5" s="7" t="s">
        <v>12</v>
      </c>
      <c r="B5" s="8" t="s">
        <v>13</v>
      </c>
      <c r="C5" s="8">
        <v>208</v>
      </c>
      <c r="D5" s="31"/>
      <c r="E5" s="9">
        <v>173</v>
      </c>
      <c r="F5" s="9">
        <v>35</v>
      </c>
    </row>
    <row r="6" spans="1:6" thickBot="1">
      <c r="A6" s="4" t="s">
        <v>14</v>
      </c>
      <c r="B6" s="5" t="s">
        <v>15</v>
      </c>
      <c r="C6" s="5">
        <v>138</v>
      </c>
      <c r="D6" s="30">
        <f>SUM(C5:C6)/$C$11</f>
        <v>0.2562962962962963</v>
      </c>
      <c r="E6" s="6">
        <v>128</v>
      </c>
      <c r="F6" s="6">
        <v>10</v>
      </c>
    </row>
    <row r="7" spans="1:6" thickTop="1">
      <c r="A7" s="7" t="s">
        <v>16</v>
      </c>
      <c r="B7" s="164" t="s">
        <v>17</v>
      </c>
      <c r="C7" s="8">
        <v>363</v>
      </c>
      <c r="D7" s="31"/>
      <c r="E7" s="9">
        <v>62</v>
      </c>
      <c r="F7" s="9">
        <v>300</v>
      </c>
    </row>
    <row r="8" spans="1:6" ht="14.25">
      <c r="A8" s="1" t="s">
        <v>18</v>
      </c>
      <c r="B8" s="165"/>
      <c r="C8" s="10">
        <v>103</v>
      </c>
      <c r="D8" s="32">
        <f>SUM(C7:C8)/$C$11</f>
        <v>0.34518518518518521</v>
      </c>
      <c r="E8" s="11">
        <v>56</v>
      </c>
      <c r="F8" s="11">
        <v>47</v>
      </c>
    </row>
    <row r="9" spans="1:6" ht="15.75" thickBot="1">
      <c r="B9" s="12" t="s">
        <v>19</v>
      </c>
      <c r="C9" s="13">
        <f t="shared" ref="C9:F9" si="0">SUM(C2:C8)</f>
        <v>1199</v>
      </c>
      <c r="D9" s="33"/>
      <c r="E9" s="14">
        <f t="shared" si="0"/>
        <v>567</v>
      </c>
      <c r="F9" s="14">
        <f t="shared" si="0"/>
        <v>631</v>
      </c>
    </row>
    <row r="10" spans="1:6" ht="16.5" thickTop="1" thickBot="1">
      <c r="B10" s="12" t="s">
        <v>5</v>
      </c>
      <c r="C10" s="15">
        <v>151</v>
      </c>
      <c r="D10" s="34">
        <f>SUM(C10)/$C$9</f>
        <v>0.12593828190158465</v>
      </c>
      <c r="F10" s="16">
        <v>151</v>
      </c>
    </row>
    <row r="11" spans="1:6" ht="16.5" thickTop="1" thickBot="1">
      <c r="B11" s="17" t="s">
        <v>20</v>
      </c>
      <c r="C11" s="14">
        <v>1350</v>
      </c>
      <c r="D11" s="35"/>
      <c r="E11" s="18"/>
      <c r="F11" s="16">
        <f>SUM(F9:F10)</f>
        <v>782</v>
      </c>
    </row>
    <row r="12" spans="1:6" ht="15" customHeight="1" thickTop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7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K1000"/>
  <sheetViews>
    <sheetView workbookViewId="0"/>
  </sheetViews>
  <sheetFormatPr defaultColWidth="12.625" defaultRowHeight="15" customHeight="1"/>
  <cols>
    <col min="1" max="2" width="11.625" style="76" customWidth="1"/>
    <col min="3" max="3" width="13.5" style="76" customWidth="1"/>
    <col min="4" max="4" width="9.5" style="76" customWidth="1"/>
    <col min="5" max="5" width="10.25" style="76" customWidth="1"/>
    <col min="6" max="6" width="11" style="76" bestFit="1" customWidth="1"/>
    <col min="7" max="7" width="16.125" style="76" bestFit="1" customWidth="1"/>
    <col min="8" max="8" width="11.5" style="76" bestFit="1" customWidth="1"/>
    <col min="9" max="9" width="7" style="76" bestFit="1" customWidth="1"/>
    <col min="10" max="10" width="10.125" style="76" bestFit="1" customWidth="1"/>
    <col min="11" max="11" width="16.625" style="76" customWidth="1"/>
    <col min="12" max="12" width="11.5" style="76" customWidth="1"/>
    <col min="13" max="13" width="16" style="76" customWidth="1"/>
    <col min="14" max="14" width="12.875" style="76" customWidth="1"/>
    <col min="15" max="15" width="13.875" style="76" customWidth="1"/>
    <col min="16" max="16" width="13.75" style="76" customWidth="1"/>
    <col min="17" max="17" width="9.375" style="76" customWidth="1"/>
    <col min="18" max="18" width="7.25" style="76" customWidth="1"/>
    <col min="19" max="19" width="7.375" style="76" customWidth="1"/>
    <col min="20" max="20" width="8.5" style="76" customWidth="1"/>
    <col min="21" max="21" width="11.875" style="79" customWidth="1"/>
    <col min="22" max="22" width="8" style="76" customWidth="1"/>
    <col min="23" max="23" width="16.5" style="76" customWidth="1"/>
    <col min="24" max="24" width="13.375" style="76" customWidth="1"/>
    <col min="25" max="25" width="8" style="76" customWidth="1"/>
    <col min="26" max="26" width="11.25" style="76" customWidth="1"/>
    <col min="27" max="27" width="8" style="76" customWidth="1"/>
    <col min="28" max="28" width="12.25" style="76" customWidth="1"/>
    <col min="29" max="31" width="8" style="76" customWidth="1"/>
    <col min="32" max="32" width="12.375" style="76" customWidth="1"/>
    <col min="33" max="35" width="8" style="76" customWidth="1"/>
    <col min="36" max="36" width="12.375" style="76" customWidth="1"/>
    <col min="37" max="37" width="11" style="76" customWidth="1"/>
    <col min="38" max="16384" width="12.625" style="76"/>
  </cols>
  <sheetData>
    <row r="1" spans="1:37" s="83" customFormat="1" ht="76.5">
      <c r="A1" s="71" t="s">
        <v>21</v>
      </c>
      <c r="B1" s="71" t="s">
        <v>1</v>
      </c>
      <c r="C1" s="71" t="s">
        <v>22</v>
      </c>
      <c r="D1" s="71" t="s">
        <v>23</v>
      </c>
      <c r="E1" s="71" t="s">
        <v>24</v>
      </c>
      <c r="F1" s="71" t="s">
        <v>25</v>
      </c>
      <c r="G1" s="71" t="s">
        <v>26</v>
      </c>
      <c r="H1" s="71" t="s">
        <v>27</v>
      </c>
      <c r="I1" s="72" t="s">
        <v>28</v>
      </c>
      <c r="J1" s="72" t="s">
        <v>29</v>
      </c>
      <c r="K1" s="72" t="s">
        <v>30</v>
      </c>
      <c r="L1" s="73" t="s">
        <v>31</v>
      </c>
      <c r="M1" s="74" t="s">
        <v>32</v>
      </c>
      <c r="N1" s="74" t="s">
        <v>33</v>
      </c>
      <c r="O1" s="74" t="s">
        <v>34</v>
      </c>
      <c r="P1" s="74" t="s">
        <v>35</v>
      </c>
      <c r="Q1" s="74" t="s">
        <v>36</v>
      </c>
      <c r="R1" s="74" t="s">
        <v>37</v>
      </c>
      <c r="S1" s="74" t="s">
        <v>38</v>
      </c>
      <c r="T1" s="74" t="s">
        <v>39</v>
      </c>
      <c r="U1" s="74" t="s">
        <v>40</v>
      </c>
      <c r="V1" s="74" t="s">
        <v>41</v>
      </c>
      <c r="W1" s="74" t="s">
        <v>42</v>
      </c>
      <c r="X1" s="75" t="s">
        <v>43</v>
      </c>
      <c r="Y1" s="75" t="s">
        <v>44</v>
      </c>
      <c r="Z1" s="75" t="s">
        <v>45</v>
      </c>
      <c r="AA1" s="75" t="s">
        <v>46</v>
      </c>
      <c r="AB1" s="75" t="s">
        <v>47</v>
      </c>
      <c r="AC1" s="75" t="s">
        <v>48</v>
      </c>
      <c r="AD1" s="75" t="s">
        <v>49</v>
      </c>
      <c r="AE1" s="75" t="s">
        <v>50</v>
      </c>
      <c r="AF1" s="75" t="s">
        <v>51</v>
      </c>
      <c r="AG1" s="75" t="s">
        <v>52</v>
      </c>
      <c r="AH1" s="75" t="s">
        <v>53</v>
      </c>
      <c r="AI1" s="75" t="s">
        <v>54</v>
      </c>
      <c r="AJ1" s="75" t="s">
        <v>55</v>
      </c>
      <c r="AK1" s="75" t="s">
        <v>56</v>
      </c>
    </row>
    <row r="2" spans="1:37" ht="14.25">
      <c r="A2" s="144">
        <v>1</v>
      </c>
      <c r="B2" s="145" t="s">
        <v>7</v>
      </c>
      <c r="C2" s="145" t="s">
        <v>57</v>
      </c>
      <c r="D2" s="145" t="s">
        <v>58</v>
      </c>
      <c r="E2" s="145" t="s">
        <v>6</v>
      </c>
      <c r="F2" s="146" t="s">
        <v>59</v>
      </c>
      <c r="G2" s="146" t="s">
        <v>60</v>
      </c>
      <c r="H2" s="146" t="s">
        <v>61</v>
      </c>
      <c r="I2" s="146" t="s">
        <v>62</v>
      </c>
      <c r="J2" s="147">
        <v>44121</v>
      </c>
      <c r="K2" s="146" t="s">
        <v>63</v>
      </c>
      <c r="L2" s="146" t="str">
        <f>LEFT($Q2,4)&amp;"_"&amp;COUNTIF($Q$2:$Q$63,$Q2)&amp;"_"&amp;COUNTIF($Q$2:Q2,$Q2)</f>
        <v>1617_1_1</v>
      </c>
      <c r="M2" s="146" t="str">
        <f>$L2&amp;"_"&amp;TEXT(COUNTIF($L$2:L2,$L2),"0000")</f>
        <v>1617_1_1_0001</v>
      </c>
      <c r="N2" s="146" t="s">
        <v>64</v>
      </c>
      <c r="O2" s="146"/>
      <c r="P2" s="146" t="s">
        <v>65</v>
      </c>
      <c r="Q2" s="146">
        <v>16178553</v>
      </c>
      <c r="R2" s="146" t="s">
        <v>66</v>
      </c>
      <c r="S2" s="146">
        <v>46</v>
      </c>
      <c r="T2" s="146" t="str">
        <f>IF(Table_1[[#This Row],[Edad]]="","",IF(Table_1[[#This Row],[Edad]]&lt;=4,"&lt;5",IF(Table_1[[#This Row],[Edad]]&lt;=17,"5-17",IF(Table_1[[#This Row],[Edad]]&lt;=49,"18-49","&gt;50"))))</f>
        <v>18-49</v>
      </c>
      <c r="U2" s="148">
        <v>4263166778</v>
      </c>
      <c r="V2" s="149"/>
      <c r="W2" s="146" t="s">
        <v>67</v>
      </c>
      <c r="X2" s="146" t="s">
        <v>67</v>
      </c>
      <c r="Y2" s="146" t="s">
        <v>67</v>
      </c>
      <c r="Z2" s="150" t="s">
        <v>67</v>
      </c>
      <c r="AA2" s="150" t="s">
        <v>68</v>
      </c>
      <c r="AB2" s="150" t="s">
        <v>68</v>
      </c>
      <c r="AC2" s="150" t="s">
        <v>68</v>
      </c>
      <c r="AD2" s="150" t="s">
        <v>67</v>
      </c>
      <c r="AE2" s="150" t="s">
        <v>67</v>
      </c>
      <c r="AF2" s="150" t="s">
        <v>68</v>
      </c>
      <c r="AG2" s="150" t="s">
        <v>67</v>
      </c>
      <c r="AH2" s="150" t="s">
        <v>68</v>
      </c>
      <c r="AI2" s="150" t="s">
        <v>68</v>
      </c>
      <c r="AJ2" s="150" t="s">
        <v>68</v>
      </c>
      <c r="AK2" s="150"/>
    </row>
    <row r="3" spans="1:37" ht="14.25">
      <c r="A3" s="144">
        <v>2</v>
      </c>
      <c r="B3" s="145" t="s">
        <v>7</v>
      </c>
      <c r="C3" s="145" t="s">
        <v>57</v>
      </c>
      <c r="D3" s="145" t="s">
        <v>58</v>
      </c>
      <c r="E3" s="145" t="s">
        <v>6</v>
      </c>
      <c r="F3" s="146" t="s">
        <v>59</v>
      </c>
      <c r="G3" s="146" t="s">
        <v>60</v>
      </c>
      <c r="H3" s="146" t="s">
        <v>61</v>
      </c>
      <c r="I3" s="146" t="s">
        <v>62</v>
      </c>
      <c r="J3" s="147">
        <v>44121</v>
      </c>
      <c r="K3" s="146" t="s">
        <v>63</v>
      </c>
      <c r="L3" s="146" t="str">
        <f>LEFT($Q3,4)&amp;"_"&amp;COUNTIF($Q$2:$Q$63,$Q3)&amp;"_"&amp;COUNTIF($Q$2:Q3,$Q3)</f>
        <v>2262_1_1</v>
      </c>
      <c r="M3" s="146" t="str">
        <f>$L3&amp;"_"&amp;TEXT(COUNTIF($L$2:L3,$L3),"0000")</f>
        <v>2262_1_1_0001</v>
      </c>
      <c r="N3" s="146" t="s">
        <v>69</v>
      </c>
      <c r="O3" s="146"/>
      <c r="P3" s="146" t="s">
        <v>70</v>
      </c>
      <c r="Q3" s="146">
        <v>22629139</v>
      </c>
      <c r="R3" s="146" t="s">
        <v>66</v>
      </c>
      <c r="S3" s="146">
        <v>27</v>
      </c>
      <c r="T3" s="146" t="str">
        <f>IF(Table_1[[#This Row],[Edad]]="","",IF(Table_1[[#This Row],[Edad]]&lt;=4,"&lt;5",IF(Table_1[[#This Row],[Edad]]&lt;=17,"5-17",IF(Table_1[[#This Row],[Edad]]&lt;=49,"18-49","&gt;50"))))</f>
        <v>18-49</v>
      </c>
      <c r="U3" s="148">
        <v>4125860977</v>
      </c>
      <c r="V3" s="146"/>
      <c r="W3" s="146" t="s">
        <v>67</v>
      </c>
      <c r="X3" s="146" t="s">
        <v>67</v>
      </c>
      <c r="Y3" s="146" t="s">
        <v>67</v>
      </c>
      <c r="Z3" s="150" t="s">
        <v>67</v>
      </c>
      <c r="AA3" s="150" t="s">
        <v>67</v>
      </c>
      <c r="AB3" s="150" t="s">
        <v>67</v>
      </c>
      <c r="AC3" s="150" t="s">
        <v>68</v>
      </c>
      <c r="AD3" s="150" t="s">
        <v>67</v>
      </c>
      <c r="AE3" s="150" t="s">
        <v>67</v>
      </c>
      <c r="AF3" s="150" t="s">
        <v>68</v>
      </c>
      <c r="AG3" s="150" t="s">
        <v>67</v>
      </c>
      <c r="AH3" s="150" t="s">
        <v>68</v>
      </c>
      <c r="AI3" s="150" t="s">
        <v>68</v>
      </c>
      <c r="AJ3" s="150" t="s">
        <v>68</v>
      </c>
      <c r="AK3" s="150"/>
    </row>
    <row r="4" spans="1:37" ht="14.25">
      <c r="A4" s="144">
        <v>3</v>
      </c>
      <c r="B4" s="145" t="s">
        <v>7</v>
      </c>
      <c r="C4" s="145" t="s">
        <v>57</v>
      </c>
      <c r="D4" s="145" t="s">
        <v>58</v>
      </c>
      <c r="E4" s="145" t="s">
        <v>6</v>
      </c>
      <c r="F4" s="146" t="s">
        <v>59</v>
      </c>
      <c r="G4" s="146" t="s">
        <v>60</v>
      </c>
      <c r="H4" s="146" t="s">
        <v>61</v>
      </c>
      <c r="I4" s="146" t="s">
        <v>62</v>
      </c>
      <c r="J4" s="147">
        <v>44121</v>
      </c>
      <c r="K4" s="146" t="s">
        <v>63</v>
      </c>
      <c r="L4" s="146" t="str">
        <f>LEFT($Q4,4)&amp;"_"&amp;COUNTIF($Q$2:$Q$63,$Q4)&amp;"_"&amp;COUNTIF($Q$2:Q4,$Q4)</f>
        <v>3008_1_1</v>
      </c>
      <c r="M4" s="146" t="str">
        <f>$L4&amp;"_"&amp;TEXT(COUNTIF($L$2:L4,$L4),"0000")</f>
        <v>3008_1_1_0001</v>
      </c>
      <c r="N4" s="146" t="s">
        <v>71</v>
      </c>
      <c r="O4" s="146"/>
      <c r="P4" s="146" t="s">
        <v>72</v>
      </c>
      <c r="Q4" s="146">
        <v>30085324</v>
      </c>
      <c r="R4" s="146" t="s">
        <v>66</v>
      </c>
      <c r="S4" s="146">
        <v>19</v>
      </c>
      <c r="T4" s="146" t="str">
        <f>IF(Table_1[[#This Row],[Edad]]="","",IF(Table_1[[#This Row],[Edad]]&lt;=4,"&lt;5",IF(Table_1[[#This Row],[Edad]]&lt;=17,"5-17",IF(Table_1[[#This Row],[Edad]]&lt;=49,"18-49","&gt;50"))))</f>
        <v>18-49</v>
      </c>
      <c r="U4" s="148">
        <v>4143398220</v>
      </c>
      <c r="V4" s="146"/>
      <c r="W4" s="146" t="s">
        <v>67</v>
      </c>
      <c r="X4" s="146" t="s">
        <v>67</v>
      </c>
      <c r="Y4" s="146" t="s">
        <v>67</v>
      </c>
      <c r="Z4" s="150" t="s">
        <v>67</v>
      </c>
      <c r="AA4" s="150" t="s">
        <v>67</v>
      </c>
      <c r="AB4" s="150" t="s">
        <v>67</v>
      </c>
      <c r="AC4" s="150" t="s">
        <v>68</v>
      </c>
      <c r="AD4" s="150" t="s">
        <v>68</v>
      </c>
      <c r="AE4" s="150" t="s">
        <v>67</v>
      </c>
      <c r="AF4" s="150" t="s">
        <v>68</v>
      </c>
      <c r="AG4" s="150" t="s">
        <v>67</v>
      </c>
      <c r="AH4" s="150" t="s">
        <v>68</v>
      </c>
      <c r="AI4" s="150" t="s">
        <v>68</v>
      </c>
      <c r="AJ4" s="150" t="s">
        <v>68</v>
      </c>
      <c r="AK4" s="150"/>
    </row>
    <row r="5" spans="1:37" ht="14.25">
      <c r="A5" s="144">
        <v>4</v>
      </c>
      <c r="B5" s="145" t="s">
        <v>7</v>
      </c>
      <c r="C5" s="145" t="s">
        <v>57</v>
      </c>
      <c r="D5" s="145" t="s">
        <v>58</v>
      </c>
      <c r="E5" s="145" t="s">
        <v>6</v>
      </c>
      <c r="F5" s="146" t="s">
        <v>59</v>
      </c>
      <c r="G5" s="146" t="s">
        <v>60</v>
      </c>
      <c r="H5" s="146" t="s">
        <v>61</v>
      </c>
      <c r="I5" s="146" t="s">
        <v>62</v>
      </c>
      <c r="J5" s="147">
        <v>44121</v>
      </c>
      <c r="K5" s="146" t="s">
        <v>63</v>
      </c>
      <c r="L5" s="146" t="str">
        <f>LEFT($Q5,4)&amp;"_"&amp;COUNTIF($Q$2:$Q$63,$Q5)&amp;"_"&amp;COUNTIF($Q$2:Q5,$Q5)</f>
        <v>1534_1_1</v>
      </c>
      <c r="M5" s="146" t="str">
        <f>$L5&amp;"_"&amp;TEXT(COUNTIF($L$2:L5,$L5),"0000")</f>
        <v>1534_1_1_0001</v>
      </c>
      <c r="N5" s="146" t="s">
        <v>73</v>
      </c>
      <c r="O5" s="146"/>
      <c r="P5" s="146" t="s">
        <v>74</v>
      </c>
      <c r="Q5" s="146">
        <v>15347502</v>
      </c>
      <c r="R5" s="146" t="s">
        <v>66</v>
      </c>
      <c r="S5" s="146">
        <v>38</v>
      </c>
      <c r="T5" s="146" t="str">
        <f>IF(Table_1[[#This Row],[Edad]]="","",IF(Table_1[[#This Row],[Edad]]&lt;=4,"&lt;5",IF(Table_1[[#This Row],[Edad]]&lt;=17,"5-17",IF(Table_1[[#This Row],[Edad]]&lt;=49,"18-49","&gt;50"))))</f>
        <v>18-49</v>
      </c>
      <c r="U5" s="148">
        <v>4241330331</v>
      </c>
      <c r="V5" s="146"/>
      <c r="W5" s="146" t="s">
        <v>67</v>
      </c>
      <c r="X5" s="146" t="s">
        <v>67</v>
      </c>
      <c r="Y5" s="146" t="s">
        <v>67</v>
      </c>
      <c r="Z5" s="150" t="s">
        <v>67</v>
      </c>
      <c r="AA5" s="150" t="s">
        <v>68</v>
      </c>
      <c r="AB5" s="150" t="s">
        <v>68</v>
      </c>
      <c r="AC5" s="150" t="s">
        <v>68</v>
      </c>
      <c r="AD5" s="150" t="s">
        <v>67</v>
      </c>
      <c r="AE5" s="150" t="s">
        <v>67</v>
      </c>
      <c r="AF5" s="150" t="s">
        <v>68</v>
      </c>
      <c r="AG5" s="150" t="s">
        <v>67</v>
      </c>
      <c r="AH5" s="150" t="s">
        <v>68</v>
      </c>
      <c r="AI5" s="150" t="s">
        <v>68</v>
      </c>
      <c r="AJ5" s="150" t="s">
        <v>68</v>
      </c>
      <c r="AK5" s="150"/>
    </row>
    <row r="6" spans="1:37" ht="14.25">
      <c r="A6" s="144">
        <v>5</v>
      </c>
      <c r="B6" s="145" t="s">
        <v>7</v>
      </c>
      <c r="C6" s="145" t="s">
        <v>57</v>
      </c>
      <c r="D6" s="145" t="s">
        <v>58</v>
      </c>
      <c r="E6" s="145" t="s">
        <v>6</v>
      </c>
      <c r="F6" s="146" t="s">
        <v>59</v>
      </c>
      <c r="G6" s="146" t="s">
        <v>60</v>
      </c>
      <c r="H6" s="146" t="s">
        <v>61</v>
      </c>
      <c r="I6" s="146" t="s">
        <v>62</v>
      </c>
      <c r="J6" s="147">
        <v>44121</v>
      </c>
      <c r="K6" s="146" t="s">
        <v>63</v>
      </c>
      <c r="L6" s="146" t="str">
        <f>LEFT($Q6,4)&amp;"_"&amp;COUNTIF($Q$2:$Q$63,$Q6)&amp;"_"&amp;COUNTIF($Q$2:Q6,$Q6)</f>
        <v>1191_1_1</v>
      </c>
      <c r="M6" s="146" t="str">
        <f>$L6&amp;"_"&amp;TEXT(COUNTIF($L$2:L6,$L6),"0000")</f>
        <v>1191_1_1_0001</v>
      </c>
      <c r="N6" s="146" t="s">
        <v>75</v>
      </c>
      <c r="O6" s="146"/>
      <c r="P6" s="146" t="s">
        <v>76</v>
      </c>
      <c r="Q6" s="146">
        <v>11918237</v>
      </c>
      <c r="R6" s="146" t="s">
        <v>66</v>
      </c>
      <c r="S6" s="146">
        <v>47</v>
      </c>
      <c r="T6" s="146" t="str">
        <f>IF(Table_1[[#This Row],[Edad]]="","",IF(Table_1[[#This Row],[Edad]]&lt;=4,"&lt;5",IF(Table_1[[#This Row],[Edad]]&lt;=17,"5-17",IF(Table_1[[#This Row],[Edad]]&lt;=49,"18-49","&gt;50"))))</f>
        <v>18-49</v>
      </c>
      <c r="U6" s="148">
        <v>4149785543</v>
      </c>
      <c r="V6" s="146"/>
      <c r="W6" s="146" t="s">
        <v>67</v>
      </c>
      <c r="X6" s="146" t="s">
        <v>67</v>
      </c>
      <c r="Y6" s="146" t="s">
        <v>67</v>
      </c>
      <c r="Z6" s="150" t="s">
        <v>67</v>
      </c>
      <c r="AA6" s="150" t="s">
        <v>68</v>
      </c>
      <c r="AB6" s="150" t="s">
        <v>68</v>
      </c>
      <c r="AC6" s="150" t="s">
        <v>68</v>
      </c>
      <c r="AD6" s="150" t="s">
        <v>67</v>
      </c>
      <c r="AE6" s="150" t="s">
        <v>67</v>
      </c>
      <c r="AF6" s="150" t="s">
        <v>67</v>
      </c>
      <c r="AG6" s="150" t="s">
        <v>67</v>
      </c>
      <c r="AH6" s="150" t="s">
        <v>68</v>
      </c>
      <c r="AI6" s="150" t="s">
        <v>68</v>
      </c>
      <c r="AJ6" s="150" t="s">
        <v>68</v>
      </c>
      <c r="AK6" s="150"/>
    </row>
    <row r="7" spans="1:37" ht="14.25">
      <c r="A7" s="144">
        <v>6</v>
      </c>
      <c r="B7" s="145" t="s">
        <v>7</v>
      </c>
      <c r="C7" s="145" t="s">
        <v>57</v>
      </c>
      <c r="D7" s="145" t="s">
        <v>58</v>
      </c>
      <c r="E7" s="145" t="s">
        <v>6</v>
      </c>
      <c r="F7" s="146" t="s">
        <v>59</v>
      </c>
      <c r="G7" s="146" t="s">
        <v>60</v>
      </c>
      <c r="H7" s="146" t="s">
        <v>61</v>
      </c>
      <c r="I7" s="146" t="s">
        <v>62</v>
      </c>
      <c r="J7" s="147">
        <v>44121</v>
      </c>
      <c r="K7" s="146" t="s">
        <v>63</v>
      </c>
      <c r="L7" s="146" t="str">
        <f>LEFT($Q7,4)&amp;"_"&amp;COUNTIF($Q$2:$Q$63,$Q7)&amp;"_"&amp;COUNTIF($Q$2:Q7,$Q7)</f>
        <v>3248_1_1</v>
      </c>
      <c r="M7" s="146" t="str">
        <f>$L7&amp;"_"&amp;TEXT(COUNTIF($L$2:L7,$L7),"0000")</f>
        <v>3248_1_1_0001</v>
      </c>
      <c r="N7" s="146" t="s">
        <v>77</v>
      </c>
      <c r="O7" s="146"/>
      <c r="P7" s="146" t="s">
        <v>78</v>
      </c>
      <c r="Q7" s="146">
        <v>3248253</v>
      </c>
      <c r="R7" s="146" t="s">
        <v>79</v>
      </c>
      <c r="S7" s="146">
        <v>70</v>
      </c>
      <c r="T7" s="146" t="str">
        <f>IF(Table_1[[#This Row],[Edad]]="","",IF(Table_1[[#This Row],[Edad]]&lt;=4,"&lt;5",IF(Table_1[[#This Row],[Edad]]&lt;=17,"5-17",IF(Table_1[[#This Row],[Edad]]&lt;=49,"18-49","&gt;50"))))</f>
        <v>&gt;50</v>
      </c>
      <c r="U7" s="148">
        <v>4161301471</v>
      </c>
      <c r="V7" s="146"/>
      <c r="W7" s="146" t="s">
        <v>67</v>
      </c>
      <c r="X7" s="146" t="s">
        <v>67</v>
      </c>
      <c r="Y7" s="146" t="s">
        <v>67</v>
      </c>
      <c r="Z7" s="150" t="s">
        <v>67</v>
      </c>
      <c r="AA7" s="150" t="s">
        <v>68</v>
      </c>
      <c r="AB7" s="150" t="s">
        <v>68</v>
      </c>
      <c r="AC7" s="150" t="s">
        <v>67</v>
      </c>
      <c r="AD7" s="150" t="s">
        <v>67</v>
      </c>
      <c r="AE7" s="150" t="s">
        <v>67</v>
      </c>
      <c r="AF7" s="150" t="s">
        <v>68</v>
      </c>
      <c r="AG7" s="150" t="s">
        <v>67</v>
      </c>
      <c r="AH7" s="150" t="s">
        <v>67</v>
      </c>
      <c r="AI7" s="150" t="s">
        <v>68</v>
      </c>
      <c r="AJ7" s="150" t="s">
        <v>67</v>
      </c>
      <c r="AK7" s="150"/>
    </row>
    <row r="8" spans="1:37" ht="14.25">
      <c r="A8" s="144">
        <v>7</v>
      </c>
      <c r="B8" s="145" t="s">
        <v>7</v>
      </c>
      <c r="C8" s="145" t="s">
        <v>57</v>
      </c>
      <c r="D8" s="145" t="s">
        <v>58</v>
      </c>
      <c r="E8" s="145" t="s">
        <v>6</v>
      </c>
      <c r="F8" s="146" t="s">
        <v>59</v>
      </c>
      <c r="G8" s="146" t="s">
        <v>60</v>
      </c>
      <c r="H8" s="146" t="s">
        <v>61</v>
      </c>
      <c r="I8" s="146" t="s">
        <v>62</v>
      </c>
      <c r="J8" s="147">
        <v>44121</v>
      </c>
      <c r="K8" s="146" t="s">
        <v>63</v>
      </c>
      <c r="L8" s="146" t="str">
        <f>LEFT($Q8,4)&amp;"_"&amp;COUNTIF($Q$2:$Q$63,$Q8)&amp;"_"&amp;COUNTIF($Q$2:Q8,$Q8)</f>
        <v>1775_1_1</v>
      </c>
      <c r="M8" s="146" t="str">
        <f>$L8&amp;"_"&amp;TEXT(COUNTIF($L$2:L8,$L8),"0000")</f>
        <v>1775_1_1_0001</v>
      </c>
      <c r="N8" s="146" t="s">
        <v>80</v>
      </c>
      <c r="O8" s="146"/>
      <c r="P8" s="146" t="s">
        <v>81</v>
      </c>
      <c r="Q8" s="146">
        <v>17755281</v>
      </c>
      <c r="R8" s="146" t="s">
        <v>66</v>
      </c>
      <c r="S8" s="146">
        <v>40</v>
      </c>
      <c r="T8" s="146" t="str">
        <f>IF(Table_1[[#This Row],[Edad]]="","",IF(Table_1[[#This Row],[Edad]]&lt;=4,"&lt;5",IF(Table_1[[#This Row],[Edad]]&lt;=17,"5-17",IF(Table_1[[#This Row],[Edad]]&lt;=49,"18-49","&gt;50"))))</f>
        <v>18-49</v>
      </c>
      <c r="U8" s="148">
        <v>4141692137</v>
      </c>
      <c r="V8" s="146"/>
      <c r="W8" s="146" t="s">
        <v>67</v>
      </c>
      <c r="X8" s="146" t="s">
        <v>67</v>
      </c>
      <c r="Y8" s="146" t="s">
        <v>67</v>
      </c>
      <c r="Z8" s="150" t="s">
        <v>67</v>
      </c>
      <c r="AA8" s="150" t="s">
        <v>68</v>
      </c>
      <c r="AB8" s="150" t="s">
        <v>68</v>
      </c>
      <c r="AC8" s="150" t="s">
        <v>68</v>
      </c>
      <c r="AD8" s="150" t="s">
        <v>67</v>
      </c>
      <c r="AE8" s="150" t="s">
        <v>67</v>
      </c>
      <c r="AF8" s="150" t="s">
        <v>67</v>
      </c>
      <c r="AG8" s="150" t="s">
        <v>67</v>
      </c>
      <c r="AH8" s="150" t="s">
        <v>68</v>
      </c>
      <c r="AI8" s="150" t="s">
        <v>68</v>
      </c>
      <c r="AJ8" s="150" t="s">
        <v>68</v>
      </c>
      <c r="AK8" s="150"/>
    </row>
    <row r="9" spans="1:37" ht="14.25">
      <c r="A9" s="144">
        <v>8</v>
      </c>
      <c r="B9" s="145" t="s">
        <v>7</v>
      </c>
      <c r="C9" s="145" t="s">
        <v>57</v>
      </c>
      <c r="D9" s="145" t="s">
        <v>58</v>
      </c>
      <c r="E9" s="145" t="s">
        <v>6</v>
      </c>
      <c r="F9" s="146" t="s">
        <v>59</v>
      </c>
      <c r="G9" s="146" t="s">
        <v>60</v>
      </c>
      <c r="H9" s="146" t="s">
        <v>61</v>
      </c>
      <c r="I9" s="146" t="s">
        <v>62</v>
      </c>
      <c r="J9" s="147">
        <v>44121</v>
      </c>
      <c r="K9" s="146" t="s">
        <v>63</v>
      </c>
      <c r="L9" s="146" t="str">
        <f>LEFT($Q9,4)&amp;"_"&amp;COUNTIF($Q$2:$Q$63,$Q9)&amp;"_"&amp;COUNTIF($Q$2:Q9,$Q9)</f>
        <v>1550_1_1</v>
      </c>
      <c r="M9" s="146" t="str">
        <f>$L9&amp;"_"&amp;TEXT(COUNTIF($L$2:L9,$L9),"0000")</f>
        <v>1550_1_1_0001</v>
      </c>
      <c r="N9" s="146" t="s">
        <v>82</v>
      </c>
      <c r="O9" s="146"/>
      <c r="P9" s="146" t="s">
        <v>83</v>
      </c>
      <c r="Q9" s="146">
        <v>1550846</v>
      </c>
      <c r="R9" s="146" t="s">
        <v>66</v>
      </c>
      <c r="S9" s="146">
        <v>40</v>
      </c>
      <c r="T9" s="146" t="str">
        <f>IF(Table_1[[#This Row],[Edad]]="","",IF(Table_1[[#This Row],[Edad]]&lt;=4,"&lt;5",IF(Table_1[[#This Row],[Edad]]&lt;=17,"5-17",IF(Table_1[[#This Row],[Edad]]&lt;=49,"18-49","&gt;50"))))</f>
        <v>18-49</v>
      </c>
      <c r="U9" s="148">
        <v>4125750687</v>
      </c>
      <c r="V9" s="146"/>
      <c r="W9" s="146" t="s">
        <v>68</v>
      </c>
      <c r="X9" s="146" t="s">
        <v>67</v>
      </c>
      <c r="Y9" s="146" t="s">
        <v>67</v>
      </c>
      <c r="Z9" s="150" t="s">
        <v>67</v>
      </c>
      <c r="AA9" s="150" t="s">
        <v>68</v>
      </c>
      <c r="AB9" s="150" t="s">
        <v>68</v>
      </c>
      <c r="AC9" s="150" t="s">
        <v>68</v>
      </c>
      <c r="AD9" s="150" t="s">
        <v>67</v>
      </c>
      <c r="AE9" s="150" t="s">
        <v>67</v>
      </c>
      <c r="AF9" s="150" t="s">
        <v>68</v>
      </c>
      <c r="AG9" s="150" t="s">
        <v>67</v>
      </c>
      <c r="AH9" s="150" t="s">
        <v>68</v>
      </c>
      <c r="AI9" s="150" t="s">
        <v>68</v>
      </c>
      <c r="AJ9" s="150" t="s">
        <v>68</v>
      </c>
      <c r="AK9" s="150"/>
    </row>
    <row r="10" spans="1:37" ht="14.25">
      <c r="A10" s="144">
        <v>9</v>
      </c>
      <c r="B10" s="151" t="s">
        <v>7</v>
      </c>
      <c r="C10" s="151" t="s">
        <v>57</v>
      </c>
      <c r="D10" s="151" t="s">
        <v>58</v>
      </c>
      <c r="E10" s="151" t="s">
        <v>6</v>
      </c>
      <c r="F10" s="152" t="s">
        <v>59</v>
      </c>
      <c r="G10" s="152" t="s">
        <v>60</v>
      </c>
      <c r="H10" s="152" t="s">
        <v>61</v>
      </c>
      <c r="I10" s="152" t="s">
        <v>62</v>
      </c>
      <c r="J10" s="147">
        <v>44121</v>
      </c>
      <c r="K10" s="152" t="s">
        <v>63</v>
      </c>
      <c r="L10" s="146" t="str">
        <f>LEFT($Q10,4)&amp;"_"&amp;COUNTIF($Q$2:$Q$63,$Q10)&amp;"_"&amp;COUNTIF($Q$2:Q10,$Q10)</f>
        <v>1587_1_1</v>
      </c>
      <c r="M10" s="146" t="str">
        <f>$L10&amp;"_"&amp;TEXT(COUNTIF($L$2:L10,$L10),"0000")</f>
        <v>1587_1_1_0001</v>
      </c>
      <c r="N10" s="152" t="s">
        <v>64</v>
      </c>
      <c r="O10" s="152"/>
      <c r="P10" s="152" t="s">
        <v>84</v>
      </c>
      <c r="Q10" s="152">
        <v>15872406</v>
      </c>
      <c r="R10" s="152" t="s">
        <v>66</v>
      </c>
      <c r="S10" s="152">
        <v>41</v>
      </c>
      <c r="T10" s="146" t="str">
        <f>IF(Table_1[[#This Row],[Edad]]="","",IF(Table_1[[#This Row],[Edad]]&lt;=4,"&lt;5",IF(Table_1[[#This Row],[Edad]]&lt;=17,"5-17",IF(Table_1[[#This Row],[Edad]]&lt;=49,"18-49","&gt;50"))))</f>
        <v>18-49</v>
      </c>
      <c r="U10" s="153">
        <v>4120802055</v>
      </c>
      <c r="V10" s="152"/>
      <c r="W10" s="146" t="s">
        <v>67</v>
      </c>
      <c r="X10" s="152" t="s">
        <v>67</v>
      </c>
      <c r="Y10" s="152" t="s">
        <v>67</v>
      </c>
      <c r="Z10" s="103" t="s">
        <v>67</v>
      </c>
      <c r="AA10" s="103" t="s">
        <v>68</v>
      </c>
      <c r="AB10" s="103" t="s">
        <v>68</v>
      </c>
      <c r="AC10" s="103" t="s">
        <v>68</v>
      </c>
      <c r="AD10" s="103" t="s">
        <v>67</v>
      </c>
      <c r="AE10" s="103" t="s">
        <v>67</v>
      </c>
      <c r="AF10" s="103" t="s">
        <v>68</v>
      </c>
      <c r="AG10" s="103" t="s">
        <v>67</v>
      </c>
      <c r="AH10" s="103" t="s">
        <v>68</v>
      </c>
      <c r="AI10" s="103" t="s">
        <v>68</v>
      </c>
      <c r="AJ10" s="103" t="s">
        <v>68</v>
      </c>
      <c r="AK10" s="103"/>
    </row>
    <row r="11" spans="1:37" ht="14.25">
      <c r="A11" s="144">
        <v>10</v>
      </c>
      <c r="B11" s="151" t="s">
        <v>7</v>
      </c>
      <c r="C11" s="151" t="s">
        <v>57</v>
      </c>
      <c r="D11" s="151" t="s">
        <v>58</v>
      </c>
      <c r="E11" s="151" t="s">
        <v>6</v>
      </c>
      <c r="F11" s="152" t="s">
        <v>59</v>
      </c>
      <c r="G11" s="152" t="s">
        <v>60</v>
      </c>
      <c r="H11" s="152" t="s">
        <v>61</v>
      </c>
      <c r="I11" s="152" t="s">
        <v>62</v>
      </c>
      <c r="J11" s="147">
        <v>44121</v>
      </c>
      <c r="K11" s="152" t="s">
        <v>63</v>
      </c>
      <c r="L11" s="146" t="str">
        <f>LEFT($Q11,4)&amp;"_"&amp;COUNTIF($Q$2:$Q$63,$Q11)&amp;"_"&amp;COUNTIF($Q$2:Q11,$Q11)</f>
        <v>_0_0</v>
      </c>
      <c r="M11" s="146" t="str">
        <f>$L11&amp;"_"&amp;TEXT(COUNTIF($L$2:L11,$L11),"0000")</f>
        <v>_0_0_0001</v>
      </c>
      <c r="N11" s="152" t="s">
        <v>85</v>
      </c>
      <c r="O11" s="152"/>
      <c r="P11" s="152" t="s">
        <v>86</v>
      </c>
      <c r="Q11" s="152"/>
      <c r="R11" s="152"/>
      <c r="S11" s="152">
        <v>62</v>
      </c>
      <c r="T11" s="146" t="str">
        <f>IF(Table_1[[#This Row],[Edad]]="","",IF(Table_1[[#This Row],[Edad]]&lt;=4,"&lt;5",IF(Table_1[[#This Row],[Edad]]&lt;=17,"5-17",IF(Table_1[[#This Row],[Edad]]&lt;=49,"18-49","&gt;50"))))</f>
        <v>&gt;50</v>
      </c>
      <c r="U11" s="153">
        <v>4241564114</v>
      </c>
      <c r="V11" s="152"/>
      <c r="W11" s="146" t="s">
        <v>68</v>
      </c>
      <c r="X11" s="152" t="s">
        <v>67</v>
      </c>
      <c r="Y11" s="152" t="s">
        <v>67</v>
      </c>
      <c r="Z11" s="103" t="s">
        <v>67</v>
      </c>
      <c r="AA11" s="103" t="s">
        <v>68</v>
      </c>
      <c r="AB11" s="103" t="s">
        <v>68</v>
      </c>
      <c r="AC11" s="103" t="s">
        <v>68</v>
      </c>
      <c r="AD11" s="103" t="s">
        <v>67</v>
      </c>
      <c r="AE11" s="103" t="s">
        <v>68</v>
      </c>
      <c r="AF11" s="103" t="s">
        <v>68</v>
      </c>
      <c r="AG11" s="103" t="s">
        <v>67</v>
      </c>
      <c r="AH11" s="103" t="s">
        <v>67</v>
      </c>
      <c r="AI11" s="103" t="s">
        <v>68</v>
      </c>
      <c r="AJ11" s="103" t="s">
        <v>68</v>
      </c>
      <c r="AK11" s="103"/>
    </row>
    <row r="12" spans="1:37" ht="14.25">
      <c r="A12" s="144">
        <v>11</v>
      </c>
      <c r="B12" s="151" t="s">
        <v>7</v>
      </c>
      <c r="C12" s="151" t="s">
        <v>57</v>
      </c>
      <c r="D12" s="151" t="s">
        <v>58</v>
      </c>
      <c r="E12" s="151" t="s">
        <v>6</v>
      </c>
      <c r="F12" s="152" t="s">
        <v>59</v>
      </c>
      <c r="G12" s="152" t="s">
        <v>60</v>
      </c>
      <c r="H12" s="152" t="s">
        <v>61</v>
      </c>
      <c r="I12" s="152" t="s">
        <v>62</v>
      </c>
      <c r="J12" s="147">
        <v>44121</v>
      </c>
      <c r="K12" s="152" t="s">
        <v>63</v>
      </c>
      <c r="L12" s="146" t="str">
        <f>LEFT($Q12,4)&amp;"_"&amp;COUNTIF($Q$2:$Q$63,$Q12)&amp;"_"&amp;COUNTIF($Q$2:Q12,$Q12)</f>
        <v>1166_2_1</v>
      </c>
      <c r="M12" s="146" t="str">
        <f>$L12&amp;"_"&amp;TEXT(COUNTIF($L$2:L12,$L12),"0000")</f>
        <v>1166_2_1_0001</v>
      </c>
      <c r="N12" s="152" t="s">
        <v>87</v>
      </c>
      <c r="O12" s="152" t="s">
        <v>88</v>
      </c>
      <c r="P12" s="152" t="s">
        <v>89</v>
      </c>
      <c r="Q12" s="152">
        <v>11668013</v>
      </c>
      <c r="R12" s="152" t="s">
        <v>66</v>
      </c>
      <c r="S12" s="152">
        <v>47</v>
      </c>
      <c r="T12" s="146" t="str">
        <f>IF(Table_1[[#This Row],[Edad]]="","",IF(Table_1[[#This Row],[Edad]]&lt;=4,"&lt;5",IF(Table_1[[#This Row],[Edad]]&lt;=17,"5-17",IF(Table_1[[#This Row],[Edad]]&lt;=49,"18-49","&gt;50"))))</f>
        <v>18-49</v>
      </c>
      <c r="U12" s="153">
        <v>4241672170</v>
      </c>
      <c r="V12" s="152"/>
      <c r="W12" s="146" t="s">
        <v>68</v>
      </c>
      <c r="X12" s="152" t="s">
        <v>67</v>
      </c>
      <c r="Y12" s="152" t="s">
        <v>67</v>
      </c>
      <c r="Z12" s="103" t="s">
        <v>67</v>
      </c>
      <c r="AA12" s="103" t="s">
        <v>68</v>
      </c>
      <c r="AB12" s="103" t="s">
        <v>68</v>
      </c>
      <c r="AC12" s="103" t="s">
        <v>68</v>
      </c>
      <c r="AD12" s="103" t="s">
        <v>67</v>
      </c>
      <c r="AE12" s="103" t="s">
        <v>67</v>
      </c>
      <c r="AF12" s="103" t="s">
        <v>68</v>
      </c>
      <c r="AG12" s="103" t="s">
        <v>68</v>
      </c>
      <c r="AH12" s="103" t="s">
        <v>68</v>
      </c>
      <c r="AI12" s="103" t="s">
        <v>68</v>
      </c>
      <c r="AJ12" s="103" t="s">
        <v>68</v>
      </c>
      <c r="AK12" s="103"/>
    </row>
    <row r="13" spans="1:37" ht="14.25">
      <c r="A13" s="144">
        <v>12</v>
      </c>
      <c r="B13" s="151" t="s">
        <v>7</v>
      </c>
      <c r="C13" s="151" t="s">
        <v>57</v>
      </c>
      <c r="D13" s="151" t="s">
        <v>58</v>
      </c>
      <c r="E13" s="151" t="s">
        <v>6</v>
      </c>
      <c r="F13" s="152" t="s">
        <v>59</v>
      </c>
      <c r="G13" s="152" t="s">
        <v>60</v>
      </c>
      <c r="H13" s="152" t="s">
        <v>61</v>
      </c>
      <c r="I13" s="152" t="s">
        <v>62</v>
      </c>
      <c r="J13" s="147">
        <v>44121</v>
      </c>
      <c r="K13" s="152" t="s">
        <v>63</v>
      </c>
      <c r="L13" s="146" t="str">
        <f>LEFT($Q13,4)&amp;"_"&amp;COUNTIF($Q$2:$Q$63,$Q13)&amp;"_"&amp;COUNTIF($Q$2:Q13,$Q13)</f>
        <v>3187_1_1</v>
      </c>
      <c r="M13" s="146" t="str">
        <f>$L13&amp;"_"&amp;TEXT(COUNTIF($L$2:L13,$L13),"0000")</f>
        <v>3187_1_1_0001</v>
      </c>
      <c r="N13" s="152" t="s">
        <v>90</v>
      </c>
      <c r="O13" s="152" t="s">
        <v>64</v>
      </c>
      <c r="P13" s="152" t="s">
        <v>91</v>
      </c>
      <c r="Q13" s="152">
        <v>31870871</v>
      </c>
      <c r="R13" s="152" t="s">
        <v>66</v>
      </c>
      <c r="S13" s="152">
        <v>19</v>
      </c>
      <c r="T13" s="146" t="str">
        <f>IF(Table_1[[#This Row],[Edad]]="","",IF(Table_1[[#This Row],[Edad]]&lt;=4,"&lt;5",IF(Table_1[[#This Row],[Edad]]&lt;=17,"5-17",IF(Table_1[[#This Row],[Edad]]&lt;=49,"18-49","&gt;50"))))</f>
        <v>18-49</v>
      </c>
      <c r="U13" s="153">
        <v>4241811033</v>
      </c>
      <c r="V13" s="152"/>
      <c r="W13" s="146" t="s">
        <v>68</v>
      </c>
      <c r="X13" s="152" t="s">
        <v>67</v>
      </c>
      <c r="Y13" s="152" t="s">
        <v>67</v>
      </c>
      <c r="Z13" s="103" t="s">
        <v>67</v>
      </c>
      <c r="AA13" s="103" t="s">
        <v>68</v>
      </c>
      <c r="AB13" s="103" t="s">
        <v>67</v>
      </c>
      <c r="AC13" s="103" t="s">
        <v>68</v>
      </c>
      <c r="AD13" s="103" t="s">
        <v>67</v>
      </c>
      <c r="AE13" s="103" t="s">
        <v>67</v>
      </c>
      <c r="AF13" s="103" t="s">
        <v>67</v>
      </c>
      <c r="AG13" s="103" t="s">
        <v>68</v>
      </c>
      <c r="AH13" s="103" t="s">
        <v>68</v>
      </c>
      <c r="AI13" s="103" t="s">
        <v>68</v>
      </c>
      <c r="AJ13" s="103" t="s">
        <v>68</v>
      </c>
      <c r="AK13" s="103"/>
    </row>
    <row r="14" spans="1:37" ht="14.25">
      <c r="A14" s="144">
        <v>13</v>
      </c>
      <c r="B14" s="151" t="s">
        <v>7</v>
      </c>
      <c r="C14" s="151" t="s">
        <v>57</v>
      </c>
      <c r="D14" s="151" t="s">
        <v>58</v>
      </c>
      <c r="E14" s="151" t="s">
        <v>6</v>
      </c>
      <c r="F14" s="152" t="s">
        <v>92</v>
      </c>
      <c r="G14" s="152" t="s">
        <v>60</v>
      </c>
      <c r="H14" s="152" t="s">
        <v>61</v>
      </c>
      <c r="I14" s="152" t="s">
        <v>62</v>
      </c>
      <c r="J14" s="154">
        <v>44124</v>
      </c>
      <c r="K14" s="152" t="s">
        <v>63</v>
      </c>
      <c r="L14" s="146" t="str">
        <f>LEFT($Q14,4)&amp;"_"&amp;COUNTIF($Q$2:$Q$63,$Q14)&amp;"_"&amp;COUNTIF($Q$2:Q14,$Q14)</f>
        <v>3164_1_1</v>
      </c>
      <c r="M14" s="146" t="str">
        <f>$L14&amp;"_"&amp;TEXT(COUNTIF($L$2:L14,$L14),"0000")</f>
        <v>3164_1_1_0001</v>
      </c>
      <c r="N14" s="152" t="s">
        <v>88</v>
      </c>
      <c r="O14" s="152"/>
      <c r="P14" s="152" t="s">
        <v>93</v>
      </c>
      <c r="Q14" s="152">
        <v>3164467</v>
      </c>
      <c r="R14" s="152" t="s">
        <v>66</v>
      </c>
      <c r="S14" s="152">
        <v>74</v>
      </c>
      <c r="T14" s="146" t="str">
        <f>IF(Table_1[[#This Row],[Edad]]="","",IF(Table_1[[#This Row],[Edad]]&lt;=4,"&lt;5",IF(Table_1[[#This Row],[Edad]]&lt;=17,"5-17",IF(Table_1[[#This Row],[Edad]]&lt;=49,"18-49","&gt;50"))))</f>
        <v>&gt;50</v>
      </c>
      <c r="U14" s="153">
        <v>2122950026</v>
      </c>
      <c r="V14" s="152"/>
      <c r="W14" s="146" t="s">
        <v>68</v>
      </c>
      <c r="X14" s="152" t="s">
        <v>67</v>
      </c>
      <c r="Y14" s="152" t="s">
        <v>67</v>
      </c>
      <c r="Z14" s="103" t="s">
        <v>67</v>
      </c>
      <c r="AA14" s="103" t="s">
        <v>68</v>
      </c>
      <c r="AB14" s="103" t="s">
        <v>68</v>
      </c>
      <c r="AC14" s="103" t="s">
        <v>67</v>
      </c>
      <c r="AD14" s="103" t="s">
        <v>68</v>
      </c>
      <c r="AE14" s="103" t="s">
        <v>68</v>
      </c>
      <c r="AF14" s="103" t="s">
        <v>68</v>
      </c>
      <c r="AG14" s="103" t="s">
        <v>68</v>
      </c>
      <c r="AH14" s="103" t="s">
        <v>67</v>
      </c>
      <c r="AI14" s="103" t="s">
        <v>68</v>
      </c>
      <c r="AJ14" s="103" t="s">
        <v>67</v>
      </c>
      <c r="AK14" s="103"/>
    </row>
    <row r="15" spans="1:37" ht="14.25">
      <c r="A15" s="144">
        <v>14</v>
      </c>
      <c r="B15" s="151" t="s">
        <v>7</v>
      </c>
      <c r="C15" s="151" t="s">
        <v>57</v>
      </c>
      <c r="D15" s="151" t="s">
        <v>58</v>
      </c>
      <c r="E15" s="151" t="s">
        <v>6</v>
      </c>
      <c r="F15" s="152" t="s">
        <v>92</v>
      </c>
      <c r="G15" s="152" t="s">
        <v>60</v>
      </c>
      <c r="H15" s="152" t="s">
        <v>61</v>
      </c>
      <c r="I15" s="152" t="s">
        <v>62</v>
      </c>
      <c r="J15" s="154">
        <v>44124</v>
      </c>
      <c r="K15" s="152" t="s">
        <v>63</v>
      </c>
      <c r="L15" s="146" t="str">
        <f>LEFT($Q15,4)&amp;"_"&amp;COUNTIF($Q$2:$Q$63,$Q15)&amp;"_"&amp;COUNTIF($Q$2:Q15,$Q15)</f>
        <v>2628_1_1</v>
      </c>
      <c r="M15" s="146" t="str">
        <f>$L15&amp;"_"&amp;TEXT(COUNTIF($L$2:L15,$L15),"0000")</f>
        <v>2628_1_1_0001</v>
      </c>
      <c r="N15" s="152" t="s">
        <v>94</v>
      </c>
      <c r="O15" s="152"/>
      <c r="P15" s="152" t="s">
        <v>95</v>
      </c>
      <c r="Q15" s="152">
        <v>26281486</v>
      </c>
      <c r="R15" s="152" t="s">
        <v>66</v>
      </c>
      <c r="S15" s="152">
        <v>22</v>
      </c>
      <c r="T15" s="146" t="str">
        <f>IF(Table_1[[#This Row],[Edad]]="","",IF(Table_1[[#This Row],[Edad]]&lt;=4,"&lt;5",IF(Table_1[[#This Row],[Edad]]&lt;=17,"5-17",IF(Table_1[[#This Row],[Edad]]&lt;=49,"18-49","&gt;50"))))</f>
        <v>18-49</v>
      </c>
      <c r="U15" s="153">
        <v>4242744788</v>
      </c>
      <c r="V15" s="152"/>
      <c r="W15" s="146" t="s">
        <v>68</v>
      </c>
      <c r="X15" s="152" t="s">
        <v>67</v>
      </c>
      <c r="Y15" s="152" t="s">
        <v>67</v>
      </c>
      <c r="Z15" s="103" t="s">
        <v>68</v>
      </c>
      <c r="AA15" s="103" t="s">
        <v>68</v>
      </c>
      <c r="AB15" s="103" t="s">
        <v>67</v>
      </c>
      <c r="AC15" s="103" t="s">
        <v>68</v>
      </c>
      <c r="AD15" s="103" t="s">
        <v>68</v>
      </c>
      <c r="AE15" s="103" t="s">
        <v>68</v>
      </c>
      <c r="AF15" s="103" t="s">
        <v>68</v>
      </c>
      <c r="AG15" s="103" t="s">
        <v>68</v>
      </c>
      <c r="AH15" s="103" t="s">
        <v>68</v>
      </c>
      <c r="AI15" s="103" t="s">
        <v>68</v>
      </c>
      <c r="AJ15" s="103" t="s">
        <v>68</v>
      </c>
      <c r="AK15" s="103"/>
    </row>
    <row r="16" spans="1:37" ht="14.25">
      <c r="A16" s="144">
        <v>15</v>
      </c>
      <c r="B16" s="151" t="s">
        <v>7</v>
      </c>
      <c r="C16" s="151" t="s">
        <v>57</v>
      </c>
      <c r="D16" s="151" t="s">
        <v>58</v>
      </c>
      <c r="E16" s="151" t="s">
        <v>6</v>
      </c>
      <c r="F16" s="152" t="s">
        <v>92</v>
      </c>
      <c r="G16" s="152" t="s">
        <v>60</v>
      </c>
      <c r="H16" s="152" t="s">
        <v>61</v>
      </c>
      <c r="I16" s="152" t="s">
        <v>62</v>
      </c>
      <c r="J16" s="154">
        <v>44124</v>
      </c>
      <c r="K16" s="152" t="s">
        <v>63</v>
      </c>
      <c r="L16" s="146" t="str">
        <f>LEFT($Q16,4)&amp;"_"&amp;COUNTIF($Q$2:$Q$63,$Q16)&amp;"_"&amp;COUNTIF($Q$2:Q16,$Q16)</f>
        <v>1078_1_1</v>
      </c>
      <c r="M16" s="146" t="str">
        <f>$L16&amp;"_"&amp;TEXT(COUNTIF($L$2:L16,$L16),"0000")</f>
        <v>1078_1_1_0001</v>
      </c>
      <c r="N16" s="152" t="s">
        <v>96</v>
      </c>
      <c r="O16" s="152"/>
      <c r="P16" s="152" t="s">
        <v>97</v>
      </c>
      <c r="Q16" s="152">
        <v>10789389</v>
      </c>
      <c r="R16" s="152" t="s">
        <v>66</v>
      </c>
      <c r="S16" s="152">
        <v>52</v>
      </c>
      <c r="T16" s="146" t="str">
        <f>IF(Table_1[[#This Row],[Edad]]="","",IF(Table_1[[#This Row],[Edad]]&lt;=4,"&lt;5",IF(Table_1[[#This Row],[Edad]]&lt;=17,"5-17",IF(Table_1[[#This Row],[Edad]]&lt;=49,"18-49","&gt;50"))))</f>
        <v>&gt;50</v>
      </c>
      <c r="U16" s="153">
        <v>4241672170</v>
      </c>
      <c r="V16" s="152"/>
      <c r="W16" s="146" t="s">
        <v>68</v>
      </c>
      <c r="X16" s="152" t="s">
        <v>67</v>
      </c>
      <c r="Y16" s="152" t="s">
        <v>67</v>
      </c>
      <c r="Z16" s="103" t="s">
        <v>68</v>
      </c>
      <c r="AA16" s="103" t="s">
        <v>68</v>
      </c>
      <c r="AB16" s="103" t="s">
        <v>68</v>
      </c>
      <c r="AC16" s="103" t="s">
        <v>68</v>
      </c>
      <c r="AD16" s="103" t="s">
        <v>68</v>
      </c>
      <c r="AE16" s="103" t="s">
        <v>68</v>
      </c>
      <c r="AF16" s="103" t="s">
        <v>67</v>
      </c>
      <c r="AG16" s="103" t="s">
        <v>68</v>
      </c>
      <c r="AH16" s="103" t="s">
        <v>67</v>
      </c>
      <c r="AI16" s="103" t="s">
        <v>68</v>
      </c>
      <c r="AJ16" s="103" t="s">
        <v>68</v>
      </c>
      <c r="AK16" s="103"/>
    </row>
    <row r="17" spans="1:37" ht="14.25">
      <c r="A17" s="144">
        <v>16</v>
      </c>
      <c r="B17" s="151" t="s">
        <v>7</v>
      </c>
      <c r="C17" s="151" t="s">
        <v>57</v>
      </c>
      <c r="D17" s="151" t="s">
        <v>58</v>
      </c>
      <c r="E17" s="151" t="s">
        <v>6</v>
      </c>
      <c r="F17" s="152" t="s">
        <v>92</v>
      </c>
      <c r="G17" s="152" t="s">
        <v>60</v>
      </c>
      <c r="H17" s="152" t="s">
        <v>61</v>
      </c>
      <c r="I17" s="152" t="s">
        <v>62</v>
      </c>
      <c r="J17" s="154">
        <v>44124</v>
      </c>
      <c r="K17" s="152" t="s">
        <v>63</v>
      </c>
      <c r="L17" s="146" t="str">
        <f>LEFT($Q17,4)&amp;"_"&amp;COUNTIF($Q$2:$Q$63,$Q17)&amp;"_"&amp;COUNTIF($Q$2:Q17,$Q17)</f>
        <v>1166_2_2</v>
      </c>
      <c r="M17" s="146" t="str">
        <f>$L17&amp;"_"&amp;TEXT(COUNTIF($L$2:L17,$L17),"0000")</f>
        <v>1166_2_2_0001</v>
      </c>
      <c r="N17" s="152" t="s">
        <v>98</v>
      </c>
      <c r="O17" s="152"/>
      <c r="P17" s="152" t="s">
        <v>89</v>
      </c>
      <c r="Q17" s="152">
        <v>11668013</v>
      </c>
      <c r="R17" s="152" t="s">
        <v>66</v>
      </c>
      <c r="S17" s="152">
        <v>48</v>
      </c>
      <c r="T17" s="146" t="str">
        <f>IF(Table_1[[#This Row],[Edad]]="","",IF(Table_1[[#This Row],[Edad]]&lt;=4,"&lt;5",IF(Table_1[[#This Row],[Edad]]&lt;=17,"5-17",IF(Table_1[[#This Row],[Edad]]&lt;=49,"18-49","&gt;50"))))</f>
        <v>18-49</v>
      </c>
      <c r="U17" s="153">
        <v>4241672170</v>
      </c>
      <c r="V17" s="152"/>
      <c r="W17" s="146" t="s">
        <v>68</v>
      </c>
      <c r="X17" s="152" t="s">
        <v>67</v>
      </c>
      <c r="Y17" s="152" t="s">
        <v>67</v>
      </c>
      <c r="Z17" s="103" t="s">
        <v>67</v>
      </c>
      <c r="AA17" s="103" t="s">
        <v>68</v>
      </c>
      <c r="AB17" s="103" t="s">
        <v>68</v>
      </c>
      <c r="AC17" s="103" t="s">
        <v>67</v>
      </c>
      <c r="AD17" s="103" t="s">
        <v>68</v>
      </c>
      <c r="AE17" s="103" t="s">
        <v>67</v>
      </c>
      <c r="AF17" s="103" t="s">
        <v>68</v>
      </c>
      <c r="AG17" s="103" t="s">
        <v>68</v>
      </c>
      <c r="AH17" s="103" t="s">
        <v>68</v>
      </c>
      <c r="AI17" s="103" t="s">
        <v>68</v>
      </c>
      <c r="AJ17" s="103" t="s">
        <v>68</v>
      </c>
      <c r="AK17" s="103"/>
    </row>
    <row r="18" spans="1:37" ht="14.25">
      <c r="A18" s="144">
        <v>17</v>
      </c>
      <c r="B18" s="151" t="s">
        <v>7</v>
      </c>
      <c r="C18" s="151" t="s">
        <v>57</v>
      </c>
      <c r="D18" s="151" t="s">
        <v>58</v>
      </c>
      <c r="E18" s="151" t="s">
        <v>6</v>
      </c>
      <c r="F18" s="152" t="s">
        <v>92</v>
      </c>
      <c r="G18" s="152" t="s">
        <v>60</v>
      </c>
      <c r="H18" s="152" t="s">
        <v>61</v>
      </c>
      <c r="I18" s="152" t="s">
        <v>62</v>
      </c>
      <c r="J18" s="154">
        <v>44124</v>
      </c>
      <c r="K18" s="152" t="s">
        <v>63</v>
      </c>
      <c r="L18" s="146" t="str">
        <f>LEFT($Q18,4)&amp;"_"&amp;COUNTIF($Q$2:$Q$63,$Q18)&amp;"_"&amp;COUNTIF($Q$2:Q18,$Q18)</f>
        <v>2440_1_1</v>
      </c>
      <c r="M18" s="146" t="str">
        <f>$L18&amp;"_"&amp;TEXT(COUNTIF($L$2:L18,$L18),"0000")</f>
        <v>2440_1_1_0001</v>
      </c>
      <c r="N18" s="152" t="s">
        <v>64</v>
      </c>
      <c r="O18" s="152"/>
      <c r="P18" s="152" t="s">
        <v>99</v>
      </c>
      <c r="Q18" s="152">
        <v>24408717</v>
      </c>
      <c r="R18" s="152" t="s">
        <v>66</v>
      </c>
      <c r="S18" s="152">
        <v>23</v>
      </c>
      <c r="T18" s="146" t="str">
        <f>IF(Table_1[[#This Row],[Edad]]="","",IF(Table_1[[#This Row],[Edad]]&lt;=4,"&lt;5",IF(Table_1[[#This Row],[Edad]]&lt;=17,"5-17",IF(Table_1[[#This Row],[Edad]]&lt;=49,"18-49","&gt;50"))))</f>
        <v>18-49</v>
      </c>
      <c r="U18" s="153">
        <v>4242241792</v>
      </c>
      <c r="V18" s="152"/>
      <c r="W18" s="146" t="s">
        <v>68</v>
      </c>
      <c r="X18" s="152" t="s">
        <v>67</v>
      </c>
      <c r="Y18" s="152" t="s">
        <v>67</v>
      </c>
      <c r="Z18" s="103" t="s">
        <v>67</v>
      </c>
      <c r="AA18" s="103" t="s">
        <v>67</v>
      </c>
      <c r="AB18" s="103" t="s">
        <v>67</v>
      </c>
      <c r="AC18" s="103" t="s">
        <v>68</v>
      </c>
      <c r="AD18" s="103" t="s">
        <v>68</v>
      </c>
      <c r="AE18" s="103" t="s">
        <v>68</v>
      </c>
      <c r="AF18" s="103" t="s">
        <v>67</v>
      </c>
      <c r="AG18" s="103" t="s">
        <v>68</v>
      </c>
      <c r="AH18" s="103" t="s">
        <v>68</v>
      </c>
      <c r="AI18" s="103" t="s">
        <v>68</v>
      </c>
      <c r="AJ18" s="103" t="s">
        <v>68</v>
      </c>
      <c r="AK18" s="103"/>
    </row>
    <row r="19" spans="1:37" ht="14.25">
      <c r="A19" s="144">
        <v>18</v>
      </c>
      <c r="B19" s="151" t="s">
        <v>7</v>
      </c>
      <c r="C19" s="151" t="s">
        <v>57</v>
      </c>
      <c r="D19" s="151" t="s">
        <v>58</v>
      </c>
      <c r="E19" s="151" t="s">
        <v>6</v>
      </c>
      <c r="F19" s="152" t="s">
        <v>92</v>
      </c>
      <c r="G19" s="152" t="s">
        <v>60</v>
      </c>
      <c r="H19" s="152" t="s">
        <v>61</v>
      </c>
      <c r="I19" s="152" t="s">
        <v>62</v>
      </c>
      <c r="J19" s="154">
        <v>44124</v>
      </c>
      <c r="K19" s="152" t="s">
        <v>63</v>
      </c>
      <c r="L19" s="146" t="str">
        <f>LEFT($Q19,4)&amp;"_"&amp;COUNTIF($Q$2:$Q$63,$Q19)&amp;"_"&amp;COUNTIF($Q$2:Q19,$Q19)</f>
        <v>2877_1_1</v>
      </c>
      <c r="M19" s="146" t="str">
        <f>$L19&amp;"_"&amp;TEXT(COUNTIF($L$2:L19,$L19),"0000")</f>
        <v>2877_1_1_0001</v>
      </c>
      <c r="N19" s="152" t="s">
        <v>100</v>
      </c>
      <c r="O19" s="152"/>
      <c r="P19" s="152" t="s">
        <v>101</v>
      </c>
      <c r="Q19" s="152">
        <v>28777919</v>
      </c>
      <c r="R19" s="152" t="s">
        <v>66</v>
      </c>
      <c r="S19" s="152">
        <v>22</v>
      </c>
      <c r="T19" s="146" t="str">
        <f>IF(Table_1[[#This Row],[Edad]]="","",IF(Table_1[[#This Row],[Edad]]&lt;=4,"&lt;5",IF(Table_1[[#This Row],[Edad]]&lt;=17,"5-17",IF(Table_1[[#This Row],[Edad]]&lt;=49,"18-49","&gt;50"))))</f>
        <v>18-49</v>
      </c>
      <c r="U19" s="153">
        <v>4123992839</v>
      </c>
      <c r="V19" s="152"/>
      <c r="W19" s="146" t="s">
        <v>68</v>
      </c>
      <c r="X19" s="152" t="s">
        <v>67</v>
      </c>
      <c r="Y19" s="152" t="s">
        <v>67</v>
      </c>
      <c r="Z19" s="103" t="s">
        <v>67</v>
      </c>
      <c r="AA19" s="103" t="s">
        <v>67</v>
      </c>
      <c r="AB19" s="103" t="s">
        <v>68</v>
      </c>
      <c r="AC19" s="103" t="s">
        <v>68</v>
      </c>
      <c r="AD19" s="103" t="s">
        <v>68</v>
      </c>
      <c r="AE19" s="103" t="s">
        <v>68</v>
      </c>
      <c r="AF19" s="103" t="s">
        <v>68</v>
      </c>
      <c r="AG19" s="103" t="s">
        <v>68</v>
      </c>
      <c r="AH19" s="103" t="s">
        <v>68</v>
      </c>
      <c r="AI19" s="103" t="s">
        <v>68</v>
      </c>
      <c r="AJ19" s="103" t="s">
        <v>68</v>
      </c>
      <c r="AK19" s="103"/>
    </row>
    <row r="20" spans="1:37" ht="14.25">
      <c r="A20" s="144">
        <v>19</v>
      </c>
      <c r="B20" s="151" t="s">
        <v>7</v>
      </c>
      <c r="C20" s="151" t="s">
        <v>57</v>
      </c>
      <c r="D20" s="151" t="s">
        <v>58</v>
      </c>
      <c r="E20" s="151" t="s">
        <v>6</v>
      </c>
      <c r="F20" s="152" t="s">
        <v>92</v>
      </c>
      <c r="G20" s="152" t="s">
        <v>60</v>
      </c>
      <c r="H20" s="152" t="s">
        <v>61</v>
      </c>
      <c r="I20" s="152" t="s">
        <v>62</v>
      </c>
      <c r="J20" s="154">
        <v>44124</v>
      </c>
      <c r="K20" s="152" t="s">
        <v>63</v>
      </c>
      <c r="L20" s="146" t="str">
        <f>LEFT($Q20,4)&amp;"_"&amp;COUNTIF($Q$2:$Q$63,$Q20)&amp;"_"&amp;COUNTIF($Q$2:Q20,$Q20)</f>
        <v>2846_1_1</v>
      </c>
      <c r="M20" s="146" t="str">
        <f>$L20&amp;"_"&amp;TEXT(COUNTIF($L$2:L20,$L20),"0000")</f>
        <v>2846_1_1_0001</v>
      </c>
      <c r="N20" s="152" t="s">
        <v>102</v>
      </c>
      <c r="O20" s="152"/>
      <c r="P20" s="152" t="s">
        <v>103</v>
      </c>
      <c r="Q20" s="152">
        <v>28461439</v>
      </c>
      <c r="R20" s="152" t="s">
        <v>66</v>
      </c>
      <c r="S20" s="152">
        <v>18</v>
      </c>
      <c r="T20" s="146" t="str">
        <f>IF(Table_1[[#This Row],[Edad]]="","",IF(Table_1[[#This Row],[Edad]]&lt;=4,"&lt;5",IF(Table_1[[#This Row],[Edad]]&lt;=17,"5-17",IF(Table_1[[#This Row],[Edad]]&lt;=49,"18-49","&gt;50"))))</f>
        <v>18-49</v>
      </c>
      <c r="U20" s="153">
        <v>4125404134</v>
      </c>
      <c r="V20" s="152"/>
      <c r="W20" s="146" t="s">
        <v>68</v>
      </c>
      <c r="X20" s="152" t="s">
        <v>67</v>
      </c>
      <c r="Y20" s="152" t="s">
        <v>67</v>
      </c>
      <c r="Z20" s="103" t="s">
        <v>67</v>
      </c>
      <c r="AA20" s="103" t="s">
        <v>68</v>
      </c>
      <c r="AB20" s="103" t="s">
        <v>67</v>
      </c>
      <c r="AC20" s="103" t="s">
        <v>67</v>
      </c>
      <c r="AD20" s="103" t="s">
        <v>68</v>
      </c>
      <c r="AE20" s="103" t="s">
        <v>68</v>
      </c>
      <c r="AF20" s="103" t="s">
        <v>67</v>
      </c>
      <c r="AG20" s="103" t="s">
        <v>68</v>
      </c>
      <c r="AH20" s="103" t="s">
        <v>67</v>
      </c>
      <c r="AI20" s="103" t="s">
        <v>68</v>
      </c>
      <c r="AJ20" s="103" t="s">
        <v>68</v>
      </c>
      <c r="AK20" s="103"/>
    </row>
    <row r="21" spans="1:37" ht="15.75" customHeight="1">
      <c r="A21" s="144">
        <v>20</v>
      </c>
      <c r="B21" s="151" t="s">
        <v>7</v>
      </c>
      <c r="C21" s="151" t="s">
        <v>57</v>
      </c>
      <c r="D21" s="151" t="s">
        <v>58</v>
      </c>
      <c r="E21" s="151" t="s">
        <v>6</v>
      </c>
      <c r="F21" s="152" t="s">
        <v>92</v>
      </c>
      <c r="G21" s="152" t="s">
        <v>60</v>
      </c>
      <c r="H21" s="152" t="s">
        <v>61</v>
      </c>
      <c r="I21" s="152" t="s">
        <v>62</v>
      </c>
      <c r="J21" s="154">
        <v>44124</v>
      </c>
      <c r="K21" s="152" t="s">
        <v>63</v>
      </c>
      <c r="L21" s="146" t="str">
        <f>LEFT($Q21,4)&amp;"_"&amp;COUNTIF($Q$2:$Q$63,$Q21)&amp;"_"&amp;COUNTIF($Q$2:Q21,$Q21)</f>
        <v>1561_1_1</v>
      </c>
      <c r="M21" s="146" t="str">
        <f>$L21&amp;"_"&amp;TEXT(COUNTIF($L$2:L21,$L21),"0000")</f>
        <v>1561_1_1_0001</v>
      </c>
      <c r="N21" s="152" t="s">
        <v>104</v>
      </c>
      <c r="O21" s="152"/>
      <c r="P21" s="152" t="s">
        <v>105</v>
      </c>
      <c r="Q21" s="152">
        <v>15612510</v>
      </c>
      <c r="R21" s="152" t="s">
        <v>66</v>
      </c>
      <c r="S21" s="152">
        <v>39</v>
      </c>
      <c r="T21" s="146" t="str">
        <f>IF(Table_1[[#This Row],[Edad]]="","",IF(Table_1[[#This Row],[Edad]]&lt;=4,"&lt;5",IF(Table_1[[#This Row],[Edad]]&lt;=17,"5-17",IF(Table_1[[#This Row],[Edad]]&lt;=49,"18-49","&gt;50"))))</f>
        <v>18-49</v>
      </c>
      <c r="U21" s="153">
        <v>4125404139</v>
      </c>
      <c r="V21" s="152"/>
      <c r="W21" s="146" t="s">
        <v>68</v>
      </c>
      <c r="X21" s="152" t="s">
        <v>67</v>
      </c>
      <c r="Y21" s="152" t="s">
        <v>67</v>
      </c>
      <c r="Z21" s="103" t="s">
        <v>67</v>
      </c>
      <c r="AA21" s="103" t="s">
        <v>68</v>
      </c>
      <c r="AB21" s="103" t="s">
        <v>68</v>
      </c>
      <c r="AC21" s="103" t="s">
        <v>67</v>
      </c>
      <c r="AD21" s="103" t="s">
        <v>68</v>
      </c>
      <c r="AE21" s="103" t="s">
        <v>68</v>
      </c>
      <c r="AF21" s="103" t="s">
        <v>68</v>
      </c>
      <c r="AG21" s="103" t="s">
        <v>68</v>
      </c>
      <c r="AH21" s="103" t="s">
        <v>67</v>
      </c>
      <c r="AI21" s="103" t="s">
        <v>68</v>
      </c>
      <c r="AJ21" s="103" t="s">
        <v>68</v>
      </c>
      <c r="AK21" s="103"/>
    </row>
    <row r="22" spans="1:37" ht="15.75" customHeight="1">
      <c r="A22" s="144">
        <v>21</v>
      </c>
      <c r="B22" s="151" t="s">
        <v>7</v>
      </c>
      <c r="C22" s="151" t="s">
        <v>57</v>
      </c>
      <c r="D22" s="151" t="s">
        <v>58</v>
      </c>
      <c r="E22" s="151" t="s">
        <v>6</v>
      </c>
      <c r="F22" s="152" t="s">
        <v>92</v>
      </c>
      <c r="G22" s="152" t="s">
        <v>60</v>
      </c>
      <c r="H22" s="152" t="s">
        <v>61</v>
      </c>
      <c r="I22" s="152" t="s">
        <v>62</v>
      </c>
      <c r="J22" s="154">
        <v>44124</v>
      </c>
      <c r="K22" s="152" t="s">
        <v>63</v>
      </c>
      <c r="L22" s="146" t="str">
        <f>LEFT($Q22,4)&amp;"_"&amp;COUNTIF($Q$2:$Q$63,$Q22)&amp;"_"&amp;COUNTIF($Q$2:Q22,$Q22)</f>
        <v>2489_1_1</v>
      </c>
      <c r="M22" s="146" t="str">
        <f>$L22&amp;"_"&amp;TEXT(COUNTIF($L$2:L22,$L22),"0000")</f>
        <v>2489_1_1_0001</v>
      </c>
      <c r="N22" s="152" t="s">
        <v>106</v>
      </c>
      <c r="O22" s="152"/>
      <c r="P22" s="152" t="s">
        <v>107</v>
      </c>
      <c r="Q22" s="152">
        <v>24896858</v>
      </c>
      <c r="R22" s="152" t="s">
        <v>66</v>
      </c>
      <c r="S22" s="152">
        <v>27</v>
      </c>
      <c r="T22" s="146" t="str">
        <f>IF(Table_1[[#This Row],[Edad]]="","",IF(Table_1[[#This Row],[Edad]]&lt;=4,"&lt;5",IF(Table_1[[#This Row],[Edad]]&lt;=17,"5-17",IF(Table_1[[#This Row],[Edad]]&lt;=49,"18-49","&gt;50"))))</f>
        <v>18-49</v>
      </c>
      <c r="U22" s="153">
        <v>4242576035</v>
      </c>
      <c r="V22" s="152"/>
      <c r="W22" s="146" t="s">
        <v>68</v>
      </c>
      <c r="X22" s="152" t="s">
        <v>67</v>
      </c>
      <c r="Y22" s="152" t="s">
        <v>67</v>
      </c>
      <c r="Z22" s="103" t="s">
        <v>67</v>
      </c>
      <c r="AA22" s="103" t="s">
        <v>68</v>
      </c>
      <c r="AB22" s="103" t="s">
        <v>68</v>
      </c>
      <c r="AC22" s="103" t="s">
        <v>68</v>
      </c>
      <c r="AD22" s="103" t="s">
        <v>68</v>
      </c>
      <c r="AE22" s="103" t="s">
        <v>68</v>
      </c>
      <c r="AF22" s="103" t="s">
        <v>68</v>
      </c>
      <c r="AG22" s="103" t="s">
        <v>68</v>
      </c>
      <c r="AH22" s="103" t="s">
        <v>68</v>
      </c>
      <c r="AI22" s="103" t="s">
        <v>68</v>
      </c>
      <c r="AJ22" s="103" t="s">
        <v>68</v>
      </c>
      <c r="AK22" s="103"/>
    </row>
    <row r="23" spans="1:37" ht="15.75" customHeight="1">
      <c r="A23" s="144">
        <v>22</v>
      </c>
      <c r="B23" s="151" t="s">
        <v>7</v>
      </c>
      <c r="C23" s="151" t="s">
        <v>57</v>
      </c>
      <c r="D23" s="151" t="s">
        <v>58</v>
      </c>
      <c r="E23" s="151" t="s">
        <v>6</v>
      </c>
      <c r="F23" s="152" t="s">
        <v>92</v>
      </c>
      <c r="G23" s="152" t="s">
        <v>60</v>
      </c>
      <c r="H23" s="152" t="s">
        <v>61</v>
      </c>
      <c r="I23" s="152" t="s">
        <v>62</v>
      </c>
      <c r="J23" s="154">
        <v>44124</v>
      </c>
      <c r="K23" s="152" t="s">
        <v>63</v>
      </c>
      <c r="L23" s="146" t="str">
        <f>LEFT($Q23,4)&amp;"_"&amp;COUNTIF($Q$2:$Q$63,$Q23)&amp;"_"&amp;COUNTIF($Q$2:Q23,$Q23)</f>
        <v>2362_1_1</v>
      </c>
      <c r="M23" s="146" t="str">
        <f>$L23&amp;"_"&amp;TEXT(COUNTIF($L$2:L23,$L23),"0000")</f>
        <v>2362_1_1_0001</v>
      </c>
      <c r="N23" s="152" t="s">
        <v>108</v>
      </c>
      <c r="O23" s="152" t="s">
        <v>109</v>
      </c>
      <c r="P23" s="152" t="s">
        <v>110</v>
      </c>
      <c r="Q23" s="152">
        <v>23626206</v>
      </c>
      <c r="R23" s="152" t="s">
        <v>66</v>
      </c>
      <c r="S23" s="152">
        <v>86</v>
      </c>
      <c r="T23" s="146" t="str">
        <f>IF(Table_1[[#This Row],[Edad]]="","",IF(Table_1[[#This Row],[Edad]]&lt;=4,"&lt;5",IF(Table_1[[#This Row],[Edad]]&lt;=17,"5-17",IF(Table_1[[#This Row],[Edad]]&lt;=49,"18-49","&gt;50"))))</f>
        <v>&gt;50</v>
      </c>
      <c r="U23" s="153">
        <v>4167271520</v>
      </c>
      <c r="V23" s="152"/>
      <c r="W23" s="146" t="s">
        <v>68</v>
      </c>
      <c r="X23" s="152" t="s">
        <v>67</v>
      </c>
      <c r="Y23" s="152" t="s">
        <v>67</v>
      </c>
      <c r="Z23" s="103" t="s">
        <v>68</v>
      </c>
      <c r="AA23" s="103" t="s">
        <v>68</v>
      </c>
      <c r="AB23" s="103" t="s">
        <v>68</v>
      </c>
      <c r="AC23" s="103" t="s">
        <v>67</v>
      </c>
      <c r="AD23" s="103" t="s">
        <v>68</v>
      </c>
      <c r="AE23" s="103" t="s">
        <v>68</v>
      </c>
      <c r="AF23" s="103" t="s">
        <v>68</v>
      </c>
      <c r="AG23" s="103" t="s">
        <v>68</v>
      </c>
      <c r="AH23" s="103" t="s">
        <v>67</v>
      </c>
      <c r="AI23" s="103" t="s">
        <v>68</v>
      </c>
      <c r="AJ23" s="103" t="s">
        <v>67</v>
      </c>
      <c r="AK23" s="103"/>
    </row>
    <row r="24" spans="1:37" ht="15.75" customHeight="1">
      <c r="A24" s="144">
        <v>23</v>
      </c>
      <c r="B24" s="151" t="s">
        <v>7</v>
      </c>
      <c r="C24" s="151" t="s">
        <v>57</v>
      </c>
      <c r="D24" s="151" t="s">
        <v>58</v>
      </c>
      <c r="E24" s="151" t="s">
        <v>6</v>
      </c>
      <c r="F24" s="152" t="s">
        <v>92</v>
      </c>
      <c r="G24" s="152" t="s">
        <v>60</v>
      </c>
      <c r="H24" s="152" t="s">
        <v>61</v>
      </c>
      <c r="I24" s="152" t="s">
        <v>62</v>
      </c>
      <c r="J24" s="154">
        <v>44124</v>
      </c>
      <c r="K24" s="152" t="s">
        <v>63</v>
      </c>
      <c r="L24" s="146" t="str">
        <f>LEFT($Q24,4)&amp;"_"&amp;COUNTIF($Q$2:$Q$63,$Q24)&amp;"_"&amp;COUNTIF($Q$2:Q24,$Q24)</f>
        <v>2017_1_1</v>
      </c>
      <c r="M24" s="146" t="str">
        <f>$L24&amp;"_"&amp;TEXT(COUNTIF($L$2:L24,$L24),"0000")</f>
        <v>2017_1_1_0001</v>
      </c>
      <c r="N24" s="152" t="s">
        <v>111</v>
      </c>
      <c r="O24" s="152"/>
      <c r="P24" s="152" t="s">
        <v>112</v>
      </c>
      <c r="Q24" s="152">
        <v>20179267</v>
      </c>
      <c r="R24" s="152" t="s">
        <v>66</v>
      </c>
      <c r="S24" s="152">
        <v>30</v>
      </c>
      <c r="T24" s="146" t="str">
        <f>IF(Table_1[[#This Row],[Edad]]="","",IF(Table_1[[#This Row],[Edad]]&lt;=4,"&lt;5",IF(Table_1[[#This Row],[Edad]]&lt;=17,"5-17",IF(Table_1[[#This Row],[Edad]]&lt;=49,"18-49","&gt;50"))))</f>
        <v>18-49</v>
      </c>
      <c r="U24" s="153">
        <v>4242076664</v>
      </c>
      <c r="V24" s="152"/>
      <c r="W24" s="146" t="s">
        <v>68</v>
      </c>
      <c r="X24" s="152" t="s">
        <v>67</v>
      </c>
      <c r="Y24" s="152" t="s">
        <v>67</v>
      </c>
      <c r="Z24" s="103" t="s">
        <v>67</v>
      </c>
      <c r="AA24" s="103" t="s">
        <v>68</v>
      </c>
      <c r="AB24" s="103" t="s">
        <v>67</v>
      </c>
      <c r="AC24" s="103" t="s">
        <v>67</v>
      </c>
      <c r="AD24" s="103" t="s">
        <v>68</v>
      </c>
      <c r="AE24" s="103" t="s">
        <v>68</v>
      </c>
      <c r="AF24" s="103" t="s">
        <v>67</v>
      </c>
      <c r="AG24" s="103" t="s">
        <v>68</v>
      </c>
      <c r="AH24" s="103" t="s">
        <v>67</v>
      </c>
      <c r="AI24" s="103" t="s">
        <v>68</v>
      </c>
      <c r="AJ24" s="103" t="s">
        <v>68</v>
      </c>
      <c r="AK24" s="103"/>
    </row>
    <row r="25" spans="1:37" ht="15.75" customHeight="1">
      <c r="A25" s="144">
        <v>24</v>
      </c>
      <c r="B25" s="151" t="s">
        <v>7</v>
      </c>
      <c r="C25" s="151" t="s">
        <v>57</v>
      </c>
      <c r="D25" s="151" t="s">
        <v>58</v>
      </c>
      <c r="E25" s="151" t="s">
        <v>6</v>
      </c>
      <c r="F25" s="152" t="s">
        <v>92</v>
      </c>
      <c r="G25" s="152" t="s">
        <v>92</v>
      </c>
      <c r="H25" s="152" t="s">
        <v>113</v>
      </c>
      <c r="I25" s="152" t="s">
        <v>62</v>
      </c>
      <c r="J25" s="154">
        <v>44124</v>
      </c>
      <c r="K25" s="152" t="s">
        <v>63</v>
      </c>
      <c r="L25" s="146" t="str">
        <f>LEFT($Q25,4)&amp;"_"&amp;COUNTIF($Q$2:$Q$63,$Q25)&amp;"_"&amp;COUNTIF($Q$2:Q25,$Q25)</f>
        <v>4064_1_1</v>
      </c>
      <c r="M25" s="146" t="str">
        <f>$L25&amp;"_"&amp;TEXT(COUNTIF($L$2:L25,$L25),"0000")</f>
        <v>4064_1_1_0001</v>
      </c>
      <c r="N25" s="152" t="s">
        <v>114</v>
      </c>
      <c r="O25" s="152"/>
      <c r="P25" s="152" t="s">
        <v>115</v>
      </c>
      <c r="Q25" s="152">
        <v>4064430</v>
      </c>
      <c r="R25" s="152" t="s">
        <v>66</v>
      </c>
      <c r="S25" s="152">
        <v>80</v>
      </c>
      <c r="T25" s="146" t="str">
        <f>IF(Table_1[[#This Row],[Edad]]="","",IF(Table_1[[#This Row],[Edad]]&lt;=4,"&lt;5",IF(Table_1[[#This Row],[Edad]]&lt;=17,"5-17",IF(Table_1[[#This Row],[Edad]]&lt;=49,"18-49","&gt;50"))))</f>
        <v>&gt;50</v>
      </c>
      <c r="U25" s="153">
        <v>4122006507</v>
      </c>
      <c r="V25" s="152"/>
      <c r="W25" s="146" t="s">
        <v>68</v>
      </c>
      <c r="X25" s="152" t="s">
        <v>67</v>
      </c>
      <c r="Y25" s="152" t="s">
        <v>68</v>
      </c>
      <c r="Z25" s="103" t="s">
        <v>68</v>
      </c>
      <c r="AA25" s="103" t="s">
        <v>68</v>
      </c>
      <c r="AB25" s="103" t="s">
        <v>68</v>
      </c>
      <c r="AC25" s="103" t="s">
        <v>67</v>
      </c>
      <c r="AD25" s="103" t="s">
        <v>68</v>
      </c>
      <c r="AE25" s="103" t="s">
        <v>68</v>
      </c>
      <c r="AF25" s="103" t="s">
        <v>68</v>
      </c>
      <c r="AG25" s="103" t="s">
        <v>68</v>
      </c>
      <c r="AH25" s="103" t="s">
        <v>67</v>
      </c>
      <c r="AI25" s="103" t="s">
        <v>68</v>
      </c>
      <c r="AJ25" s="103" t="s">
        <v>67</v>
      </c>
      <c r="AK25" s="103"/>
    </row>
    <row r="26" spans="1:37" ht="15.75" customHeight="1">
      <c r="A26" s="144">
        <v>25</v>
      </c>
      <c r="B26" s="151" t="s">
        <v>7</v>
      </c>
      <c r="C26" s="151" t="s">
        <v>57</v>
      </c>
      <c r="D26" s="151" t="s">
        <v>58</v>
      </c>
      <c r="E26" s="151" t="s">
        <v>6</v>
      </c>
      <c r="F26" s="152" t="s">
        <v>92</v>
      </c>
      <c r="G26" s="152" t="s">
        <v>92</v>
      </c>
      <c r="H26" s="152" t="s">
        <v>113</v>
      </c>
      <c r="I26" s="152" t="s">
        <v>62</v>
      </c>
      <c r="J26" s="154">
        <v>44124</v>
      </c>
      <c r="K26" s="152" t="s">
        <v>63</v>
      </c>
      <c r="L26" s="146" t="str">
        <f>LEFT($Q26,4)&amp;"_"&amp;COUNTIF($Q$2:$Q$63,$Q26)&amp;"_"&amp;COUNTIF($Q$2:Q26,$Q26)</f>
        <v>6194_1_1</v>
      </c>
      <c r="M26" s="146" t="str">
        <f>$L26&amp;"_"&amp;TEXT(COUNTIF($L$2:L26,$L26),"0000")</f>
        <v>6194_1_1_0001</v>
      </c>
      <c r="N26" s="152" t="s">
        <v>116</v>
      </c>
      <c r="O26" s="152"/>
      <c r="P26" s="152" t="s">
        <v>117</v>
      </c>
      <c r="Q26" s="152">
        <v>6194670</v>
      </c>
      <c r="R26" s="152" t="s">
        <v>66</v>
      </c>
      <c r="S26" s="152">
        <v>71</v>
      </c>
      <c r="T26" s="146" t="str">
        <f>IF(Table_1[[#This Row],[Edad]]="","",IF(Table_1[[#This Row],[Edad]]&lt;=4,"&lt;5",IF(Table_1[[#This Row],[Edad]]&lt;=17,"5-17",IF(Table_1[[#This Row],[Edad]]&lt;=49,"18-49","&gt;50"))))</f>
        <v>&gt;50</v>
      </c>
      <c r="U26" s="153">
        <v>4120256302</v>
      </c>
      <c r="V26" s="152"/>
      <c r="W26" s="146" t="s">
        <v>68</v>
      </c>
      <c r="X26" s="152" t="s">
        <v>67</v>
      </c>
      <c r="Y26" s="152" t="s">
        <v>68</v>
      </c>
      <c r="Z26" s="103" t="s">
        <v>67</v>
      </c>
      <c r="AA26" s="103" t="s">
        <v>68</v>
      </c>
      <c r="AB26" s="103" t="s">
        <v>68</v>
      </c>
      <c r="AC26" s="103" t="s">
        <v>68</v>
      </c>
      <c r="AD26" s="103" t="s">
        <v>68</v>
      </c>
      <c r="AE26" s="103" t="s">
        <v>68</v>
      </c>
      <c r="AF26" s="103" t="s">
        <v>68</v>
      </c>
      <c r="AG26" s="103" t="s">
        <v>68</v>
      </c>
      <c r="AH26" s="103" t="s">
        <v>68</v>
      </c>
      <c r="AI26" s="103" t="s">
        <v>68</v>
      </c>
      <c r="AJ26" s="103" t="s">
        <v>68</v>
      </c>
      <c r="AK26" s="103"/>
    </row>
    <row r="27" spans="1:37" ht="15.75" customHeight="1">
      <c r="A27" s="144">
        <v>26</v>
      </c>
      <c r="B27" s="151" t="s">
        <v>7</v>
      </c>
      <c r="C27" s="151" t="s">
        <v>57</v>
      </c>
      <c r="D27" s="151" t="s">
        <v>58</v>
      </c>
      <c r="E27" s="151" t="s">
        <v>6</v>
      </c>
      <c r="F27" s="152" t="s">
        <v>92</v>
      </c>
      <c r="G27" s="152" t="s">
        <v>92</v>
      </c>
      <c r="H27" s="152" t="s">
        <v>113</v>
      </c>
      <c r="I27" s="152" t="s">
        <v>62</v>
      </c>
      <c r="J27" s="154">
        <v>44124</v>
      </c>
      <c r="K27" s="152" t="s">
        <v>63</v>
      </c>
      <c r="L27" s="146" t="str">
        <f>LEFT($Q27,4)&amp;"_"&amp;COUNTIF($Q$2:$Q$63,$Q27)&amp;"_"&amp;COUNTIF($Q$2:Q27,$Q27)</f>
        <v>1123_1_1</v>
      </c>
      <c r="M27" s="146" t="str">
        <f>$L27&amp;"_"&amp;TEXT(COUNTIF($L$2:L27,$L27),"0000")</f>
        <v>1123_1_1_0001</v>
      </c>
      <c r="N27" s="152" t="s">
        <v>118</v>
      </c>
      <c r="O27" s="152"/>
      <c r="P27" s="152" t="s">
        <v>119</v>
      </c>
      <c r="Q27" s="152">
        <v>11232958</v>
      </c>
      <c r="R27" s="152" t="s">
        <v>66</v>
      </c>
      <c r="S27" s="152">
        <v>49</v>
      </c>
      <c r="T27" s="146" t="str">
        <f>IF(Table_1[[#This Row],[Edad]]="","",IF(Table_1[[#This Row],[Edad]]&lt;=4,"&lt;5",IF(Table_1[[#This Row],[Edad]]&lt;=17,"5-17",IF(Table_1[[#This Row],[Edad]]&lt;=49,"18-49","&gt;50"))))</f>
        <v>18-49</v>
      </c>
      <c r="U27" s="153">
        <v>4245467908</v>
      </c>
      <c r="V27" s="152"/>
      <c r="W27" s="146" t="s">
        <v>68</v>
      </c>
      <c r="X27" s="152" t="s">
        <v>67</v>
      </c>
      <c r="Y27" s="152" t="s">
        <v>68</v>
      </c>
      <c r="Z27" s="103" t="s">
        <v>67</v>
      </c>
      <c r="AA27" s="103" t="s">
        <v>68</v>
      </c>
      <c r="AB27" s="103" t="s">
        <v>67</v>
      </c>
      <c r="AC27" s="103" t="s">
        <v>68</v>
      </c>
      <c r="AD27" s="103" t="s">
        <v>67</v>
      </c>
      <c r="AE27" s="103" t="s">
        <v>68</v>
      </c>
      <c r="AF27" s="103" t="s">
        <v>67</v>
      </c>
      <c r="AG27" s="103" t="s">
        <v>68</v>
      </c>
      <c r="AH27" s="103" t="s">
        <v>67</v>
      </c>
      <c r="AI27" s="103" t="s">
        <v>68</v>
      </c>
      <c r="AJ27" s="103" t="s">
        <v>68</v>
      </c>
      <c r="AK27" s="103"/>
    </row>
    <row r="28" spans="1:37" ht="15.75" customHeight="1">
      <c r="A28" s="144">
        <v>27</v>
      </c>
      <c r="B28" s="151" t="s">
        <v>7</v>
      </c>
      <c r="C28" s="151" t="s">
        <v>57</v>
      </c>
      <c r="D28" s="151" t="s">
        <v>58</v>
      </c>
      <c r="E28" s="151" t="s">
        <v>6</v>
      </c>
      <c r="F28" s="152" t="s">
        <v>92</v>
      </c>
      <c r="G28" s="152" t="s">
        <v>92</v>
      </c>
      <c r="H28" s="152" t="s">
        <v>113</v>
      </c>
      <c r="I28" s="152" t="s">
        <v>62</v>
      </c>
      <c r="J28" s="154">
        <v>44124</v>
      </c>
      <c r="K28" s="152" t="s">
        <v>63</v>
      </c>
      <c r="L28" s="146" t="str">
        <f>LEFT($Q28,4)&amp;"_"&amp;COUNTIF($Q$2:$Q$63,$Q28)&amp;"_"&amp;COUNTIF($Q$2:Q28,$Q28)</f>
        <v>1714_1_1</v>
      </c>
      <c r="M28" s="146" t="str">
        <f>$L28&amp;"_"&amp;TEXT(COUNTIF($L$2:L28,$L28),"0000")</f>
        <v>1714_1_1_0001</v>
      </c>
      <c r="N28" s="152" t="s">
        <v>120</v>
      </c>
      <c r="O28" s="152"/>
      <c r="P28" s="152" t="s">
        <v>121</v>
      </c>
      <c r="Q28" s="152">
        <v>17145383</v>
      </c>
      <c r="R28" s="152" t="s">
        <v>66</v>
      </c>
      <c r="S28" s="152">
        <v>55</v>
      </c>
      <c r="T28" s="146" t="str">
        <f>IF(Table_1[[#This Row],[Edad]]="","",IF(Table_1[[#This Row],[Edad]]&lt;=4,"&lt;5",IF(Table_1[[#This Row],[Edad]]&lt;=17,"5-17",IF(Table_1[[#This Row],[Edad]]&lt;=49,"18-49","&gt;50"))))</f>
        <v>&gt;50</v>
      </c>
      <c r="U28" s="153"/>
      <c r="V28" s="152"/>
      <c r="W28" s="146" t="s">
        <v>68</v>
      </c>
      <c r="X28" s="152" t="s">
        <v>67</v>
      </c>
      <c r="Y28" s="152" t="s">
        <v>68</v>
      </c>
      <c r="Z28" s="103" t="s">
        <v>67</v>
      </c>
      <c r="AA28" s="103" t="s">
        <v>68</v>
      </c>
      <c r="AB28" s="103" t="s">
        <v>68</v>
      </c>
      <c r="AC28" s="103" t="s">
        <v>67</v>
      </c>
      <c r="AD28" s="103" t="s">
        <v>68</v>
      </c>
      <c r="AE28" s="103" t="s">
        <v>68</v>
      </c>
      <c r="AF28" s="103" t="s">
        <v>68</v>
      </c>
      <c r="AG28" s="103" t="s">
        <v>68</v>
      </c>
      <c r="AH28" s="103" t="s">
        <v>68</v>
      </c>
      <c r="AI28" s="103" t="s">
        <v>68</v>
      </c>
      <c r="AJ28" s="103" t="s">
        <v>67</v>
      </c>
      <c r="AK28" s="103"/>
    </row>
    <row r="29" spans="1:37" ht="15.75" customHeight="1">
      <c r="A29" s="144">
        <v>28</v>
      </c>
      <c r="B29" s="151" t="s">
        <v>7</v>
      </c>
      <c r="C29" s="151" t="s">
        <v>57</v>
      </c>
      <c r="D29" s="151" t="s">
        <v>58</v>
      </c>
      <c r="E29" s="151" t="s">
        <v>6</v>
      </c>
      <c r="F29" s="152" t="s">
        <v>92</v>
      </c>
      <c r="G29" s="152" t="s">
        <v>92</v>
      </c>
      <c r="H29" s="152" t="s">
        <v>113</v>
      </c>
      <c r="I29" s="152" t="s">
        <v>62</v>
      </c>
      <c r="J29" s="154">
        <v>44124</v>
      </c>
      <c r="K29" s="152" t="s">
        <v>63</v>
      </c>
      <c r="L29" s="146" t="str">
        <f>LEFT($Q29,4)&amp;"_"&amp;COUNTIF($Q$2:$Q$63,$Q29)&amp;"_"&amp;COUNTIF($Q$2:Q29,$Q29)</f>
        <v>8188_1_1</v>
      </c>
      <c r="M29" s="146" t="str">
        <f>$L29&amp;"_"&amp;TEXT(COUNTIF($L$2:L29,$L29),"0000")</f>
        <v>8188_1_1_0001</v>
      </c>
      <c r="N29" s="152" t="s">
        <v>122</v>
      </c>
      <c r="O29" s="152"/>
      <c r="P29" s="152" t="s">
        <v>123</v>
      </c>
      <c r="Q29" s="152">
        <v>81881533</v>
      </c>
      <c r="R29" s="152" t="s">
        <v>66</v>
      </c>
      <c r="S29" s="152">
        <v>76</v>
      </c>
      <c r="T29" s="146" t="str">
        <f>IF(Table_1[[#This Row],[Edad]]="","",IF(Table_1[[#This Row],[Edad]]&lt;=4,"&lt;5",IF(Table_1[[#This Row],[Edad]]&lt;=17,"5-17",IF(Table_1[[#This Row],[Edad]]&lt;=49,"18-49","&gt;50"))))</f>
        <v>&gt;50</v>
      </c>
      <c r="U29" s="153">
        <v>4123264704</v>
      </c>
      <c r="V29" s="152"/>
      <c r="W29" s="146" t="s">
        <v>68</v>
      </c>
      <c r="X29" s="152" t="s">
        <v>67</v>
      </c>
      <c r="Y29" s="152" t="s">
        <v>68</v>
      </c>
      <c r="Z29" s="103" t="s">
        <v>68</v>
      </c>
      <c r="AA29" s="103" t="s">
        <v>68</v>
      </c>
      <c r="AB29" s="103" t="s">
        <v>68</v>
      </c>
      <c r="AC29" s="103" t="s">
        <v>67</v>
      </c>
      <c r="AD29" s="103" t="s">
        <v>68</v>
      </c>
      <c r="AE29" s="103" t="s">
        <v>68</v>
      </c>
      <c r="AF29" s="103" t="s">
        <v>68</v>
      </c>
      <c r="AG29" s="103" t="s">
        <v>68</v>
      </c>
      <c r="AH29" s="103" t="s">
        <v>68</v>
      </c>
      <c r="AI29" s="103" t="s">
        <v>68</v>
      </c>
      <c r="AJ29" s="103" t="s">
        <v>67</v>
      </c>
      <c r="AK29" s="103"/>
    </row>
    <row r="30" spans="1:37" ht="15.75" customHeight="1">
      <c r="A30" s="144">
        <v>29</v>
      </c>
      <c r="B30" s="151" t="s">
        <v>7</v>
      </c>
      <c r="C30" s="151" t="s">
        <v>57</v>
      </c>
      <c r="D30" s="151" t="s">
        <v>58</v>
      </c>
      <c r="E30" s="151" t="s">
        <v>6</v>
      </c>
      <c r="F30" s="152" t="s">
        <v>92</v>
      </c>
      <c r="G30" s="152" t="s">
        <v>92</v>
      </c>
      <c r="H30" s="152" t="s">
        <v>113</v>
      </c>
      <c r="I30" s="152" t="s">
        <v>62</v>
      </c>
      <c r="J30" s="154">
        <v>44124</v>
      </c>
      <c r="K30" s="152" t="s">
        <v>63</v>
      </c>
      <c r="L30" s="146" t="str">
        <f>LEFT($Q30,4)&amp;"_"&amp;COUNTIF($Q$2:$Q$63,$Q30)&amp;"_"&amp;COUNTIF($Q$2:Q30,$Q30)</f>
        <v>9884_1_1</v>
      </c>
      <c r="M30" s="146" t="str">
        <f>$L30&amp;"_"&amp;TEXT(COUNTIF($L$2:L30,$L30),"0000")</f>
        <v>9884_1_1_0001</v>
      </c>
      <c r="N30" s="152" t="s">
        <v>98</v>
      </c>
      <c r="O30" s="152"/>
      <c r="P30" s="152" t="s">
        <v>124</v>
      </c>
      <c r="Q30" s="152">
        <v>9884116</v>
      </c>
      <c r="R30" s="152" t="s">
        <v>66</v>
      </c>
      <c r="S30" s="152">
        <v>55</v>
      </c>
      <c r="T30" s="146" t="str">
        <f>IF(Table_1[[#This Row],[Edad]]="","",IF(Table_1[[#This Row],[Edad]]&lt;=4,"&lt;5",IF(Table_1[[#This Row],[Edad]]&lt;=17,"5-17",IF(Table_1[[#This Row],[Edad]]&lt;=49,"18-49","&gt;50"))))</f>
        <v>&gt;50</v>
      </c>
      <c r="U30" s="153">
        <v>4169222894</v>
      </c>
      <c r="V30" s="152"/>
      <c r="W30" s="146" t="s">
        <v>68</v>
      </c>
      <c r="X30" s="152" t="s">
        <v>67</v>
      </c>
      <c r="Y30" s="152" t="s">
        <v>68</v>
      </c>
      <c r="Z30" s="103" t="s">
        <v>68</v>
      </c>
      <c r="AA30" s="103" t="s">
        <v>68</v>
      </c>
      <c r="AB30" s="103" t="s">
        <v>68</v>
      </c>
      <c r="AC30" s="103" t="s">
        <v>68</v>
      </c>
      <c r="AD30" s="103" t="s">
        <v>67</v>
      </c>
      <c r="AE30" s="103" t="s">
        <v>68</v>
      </c>
      <c r="AF30" s="103" t="s">
        <v>68</v>
      </c>
      <c r="AG30" s="103" t="s">
        <v>68</v>
      </c>
      <c r="AH30" s="103" t="s">
        <v>68</v>
      </c>
      <c r="AI30" s="103" t="s">
        <v>68</v>
      </c>
      <c r="AJ30" s="103" t="s">
        <v>67</v>
      </c>
      <c r="AK30" s="103"/>
    </row>
    <row r="31" spans="1:37" ht="15.75" customHeight="1">
      <c r="A31" s="144">
        <v>30</v>
      </c>
      <c r="B31" s="151" t="s">
        <v>7</v>
      </c>
      <c r="C31" s="151" t="s">
        <v>57</v>
      </c>
      <c r="D31" s="151" t="s">
        <v>58</v>
      </c>
      <c r="E31" s="151" t="s">
        <v>6</v>
      </c>
      <c r="F31" s="152" t="s">
        <v>92</v>
      </c>
      <c r="G31" s="152" t="s">
        <v>92</v>
      </c>
      <c r="H31" s="152" t="s">
        <v>113</v>
      </c>
      <c r="I31" s="152" t="s">
        <v>62</v>
      </c>
      <c r="J31" s="154">
        <v>44124</v>
      </c>
      <c r="K31" s="152" t="s">
        <v>63</v>
      </c>
      <c r="L31" s="146" t="str">
        <f>LEFT($Q31,4)&amp;"_"&amp;COUNTIF($Q$2:$Q$63,$Q31)&amp;"_"&amp;COUNTIF($Q$2:Q31,$Q31)</f>
        <v>1328_1_1</v>
      </c>
      <c r="M31" s="146" t="str">
        <f>$L31&amp;"_"&amp;TEXT(COUNTIF($L$2:L31,$L31),"0000")</f>
        <v>1328_1_1_0001</v>
      </c>
      <c r="N31" s="152" t="s">
        <v>125</v>
      </c>
      <c r="O31" s="152"/>
      <c r="P31" s="152" t="s">
        <v>126</v>
      </c>
      <c r="Q31" s="152">
        <v>13288128</v>
      </c>
      <c r="R31" s="152" t="s">
        <v>66</v>
      </c>
      <c r="S31" s="152">
        <v>48</v>
      </c>
      <c r="T31" s="146" t="str">
        <f>IF(Table_1[[#This Row],[Edad]]="","",IF(Table_1[[#This Row],[Edad]]&lt;=4,"&lt;5",IF(Table_1[[#This Row],[Edad]]&lt;=17,"5-17",IF(Table_1[[#This Row],[Edad]]&lt;=49,"18-49","&gt;50"))))</f>
        <v>18-49</v>
      </c>
      <c r="U31" s="153">
        <v>4242985382</v>
      </c>
      <c r="V31" s="152"/>
      <c r="W31" s="146" t="s">
        <v>68</v>
      </c>
      <c r="X31" s="152" t="s">
        <v>67</v>
      </c>
      <c r="Y31" s="152" t="s">
        <v>68</v>
      </c>
      <c r="Z31" s="103" t="s">
        <v>67</v>
      </c>
      <c r="AA31" s="103" t="s">
        <v>68</v>
      </c>
      <c r="AB31" s="103" t="s">
        <v>68</v>
      </c>
      <c r="AC31" s="103" t="s">
        <v>68</v>
      </c>
      <c r="AD31" s="103" t="s">
        <v>68</v>
      </c>
      <c r="AE31" s="103" t="s">
        <v>68</v>
      </c>
      <c r="AF31" s="103" t="s">
        <v>68</v>
      </c>
      <c r="AG31" s="103" t="s">
        <v>68</v>
      </c>
      <c r="AH31" s="103" t="s">
        <v>68</v>
      </c>
      <c r="AI31" s="103" t="s">
        <v>68</v>
      </c>
      <c r="AJ31" s="103" t="s">
        <v>67</v>
      </c>
      <c r="AK31" s="103"/>
    </row>
    <row r="32" spans="1:37" ht="15.75" customHeight="1">
      <c r="A32" s="144">
        <v>31</v>
      </c>
      <c r="B32" s="151" t="s">
        <v>7</v>
      </c>
      <c r="C32" s="151" t="s">
        <v>57</v>
      </c>
      <c r="D32" s="151" t="s">
        <v>58</v>
      </c>
      <c r="E32" s="151" t="s">
        <v>6</v>
      </c>
      <c r="F32" s="152" t="s">
        <v>92</v>
      </c>
      <c r="G32" s="152" t="s">
        <v>92</v>
      </c>
      <c r="H32" s="152" t="s">
        <v>113</v>
      </c>
      <c r="I32" s="152" t="s">
        <v>62</v>
      </c>
      <c r="J32" s="154">
        <v>44124</v>
      </c>
      <c r="K32" s="152" t="s">
        <v>63</v>
      </c>
      <c r="L32" s="146" t="str">
        <f>LEFT($Q32,4)&amp;"_"&amp;COUNTIF($Q$2:$Q$63,$Q32)&amp;"_"&amp;COUNTIF($Q$2:Q32,$Q32)</f>
        <v>1155_1_1</v>
      </c>
      <c r="M32" s="146" t="str">
        <f>$L32&amp;"_"&amp;TEXT(COUNTIF($L$2:L32,$L32),"0000")</f>
        <v>1155_1_1_0001</v>
      </c>
      <c r="N32" s="152" t="s">
        <v>127</v>
      </c>
      <c r="O32" s="152" t="s">
        <v>128</v>
      </c>
      <c r="P32" s="152" t="s">
        <v>129</v>
      </c>
      <c r="Q32" s="152">
        <v>11555927</v>
      </c>
      <c r="R32" s="152" t="s">
        <v>66</v>
      </c>
      <c r="S32" s="152">
        <v>52</v>
      </c>
      <c r="T32" s="146" t="str">
        <f>IF(Table_1[[#This Row],[Edad]]="","",IF(Table_1[[#This Row],[Edad]]&lt;=4,"&lt;5",IF(Table_1[[#This Row],[Edad]]&lt;=17,"5-17",IF(Table_1[[#This Row],[Edad]]&lt;=49,"18-49","&gt;50"))))</f>
        <v>&gt;50</v>
      </c>
      <c r="U32" s="153">
        <v>4149064525</v>
      </c>
      <c r="V32" s="152"/>
      <c r="W32" s="146" t="s">
        <v>68</v>
      </c>
      <c r="X32" s="152" t="s">
        <v>67</v>
      </c>
      <c r="Y32" s="152" t="s">
        <v>68</v>
      </c>
      <c r="Z32" s="103" t="s">
        <v>67</v>
      </c>
      <c r="AA32" s="103" t="s">
        <v>68</v>
      </c>
      <c r="AB32" s="103" t="s">
        <v>68</v>
      </c>
      <c r="AC32" s="103" t="s">
        <v>68</v>
      </c>
      <c r="AD32" s="103" t="s">
        <v>67</v>
      </c>
      <c r="AE32" s="103" t="s">
        <v>68</v>
      </c>
      <c r="AF32" s="103" t="s">
        <v>68</v>
      </c>
      <c r="AG32" s="103" t="s">
        <v>68</v>
      </c>
      <c r="AH32" s="103" t="s">
        <v>68</v>
      </c>
      <c r="AI32" s="103" t="s">
        <v>68</v>
      </c>
      <c r="AJ32" s="103" t="s">
        <v>67</v>
      </c>
      <c r="AK32" s="103"/>
    </row>
    <row r="33" spans="1:37" ht="15.75" customHeight="1">
      <c r="A33" s="144">
        <v>32</v>
      </c>
      <c r="B33" s="151" t="s">
        <v>7</v>
      </c>
      <c r="C33" s="151" t="s">
        <v>57</v>
      </c>
      <c r="D33" s="151" t="s">
        <v>58</v>
      </c>
      <c r="E33" s="151" t="s">
        <v>6</v>
      </c>
      <c r="F33" s="152" t="s">
        <v>92</v>
      </c>
      <c r="G33" s="152" t="s">
        <v>92</v>
      </c>
      <c r="H33" s="152" t="s">
        <v>113</v>
      </c>
      <c r="I33" s="152" t="s">
        <v>62</v>
      </c>
      <c r="J33" s="154">
        <v>44124</v>
      </c>
      <c r="K33" s="152" t="s">
        <v>63</v>
      </c>
      <c r="L33" s="146" t="str">
        <f>LEFT($Q33,4)&amp;"_"&amp;COUNTIF($Q$2:$Q$63,$Q33)&amp;"_"&amp;COUNTIF($Q$2:Q33,$Q33)</f>
        <v>6965_1_1</v>
      </c>
      <c r="M33" s="146" t="str">
        <f>$L33&amp;"_"&amp;TEXT(COUNTIF($L$2:L33,$L33),"0000")</f>
        <v>6965_1_1_0001</v>
      </c>
      <c r="N33" s="152" t="s">
        <v>130</v>
      </c>
      <c r="O33" s="152"/>
      <c r="P33" s="152" t="s">
        <v>131</v>
      </c>
      <c r="Q33" s="152">
        <v>6965481</v>
      </c>
      <c r="R33" s="152" t="s">
        <v>66</v>
      </c>
      <c r="S33" s="152">
        <v>60</v>
      </c>
      <c r="T33" s="146" t="str">
        <f>IF(Table_1[[#This Row],[Edad]]="","",IF(Table_1[[#This Row],[Edad]]&lt;=4,"&lt;5",IF(Table_1[[#This Row],[Edad]]&lt;=17,"5-17",IF(Table_1[[#This Row],[Edad]]&lt;=49,"18-49","&gt;50"))))</f>
        <v>&gt;50</v>
      </c>
      <c r="U33" s="153">
        <v>4142984627</v>
      </c>
      <c r="V33" s="152"/>
      <c r="W33" s="146" t="s">
        <v>68</v>
      </c>
      <c r="X33" s="152" t="s">
        <v>67</v>
      </c>
      <c r="Y33" s="152" t="s">
        <v>68</v>
      </c>
      <c r="Z33" s="103" t="s">
        <v>67</v>
      </c>
      <c r="AA33" s="103" t="s">
        <v>68</v>
      </c>
      <c r="AB33" s="103" t="s">
        <v>68</v>
      </c>
      <c r="AC33" s="103" t="s">
        <v>68</v>
      </c>
      <c r="AD33" s="103" t="s">
        <v>68</v>
      </c>
      <c r="AE33" s="103" t="s">
        <v>68</v>
      </c>
      <c r="AF33" s="103" t="s">
        <v>68</v>
      </c>
      <c r="AG33" s="103" t="s">
        <v>68</v>
      </c>
      <c r="AH33" s="103" t="s">
        <v>68</v>
      </c>
      <c r="AI33" s="103" t="s">
        <v>68</v>
      </c>
      <c r="AJ33" s="103" t="s">
        <v>67</v>
      </c>
      <c r="AK33" s="103"/>
    </row>
    <row r="34" spans="1:37" ht="15.75" customHeight="1">
      <c r="A34" s="144">
        <v>33</v>
      </c>
      <c r="B34" s="151" t="s">
        <v>7</v>
      </c>
      <c r="C34" s="151" t="s">
        <v>57</v>
      </c>
      <c r="D34" s="151" t="s">
        <v>58</v>
      </c>
      <c r="E34" s="151" t="s">
        <v>6</v>
      </c>
      <c r="F34" s="152" t="s">
        <v>92</v>
      </c>
      <c r="G34" s="152" t="s">
        <v>132</v>
      </c>
      <c r="H34" s="152" t="s">
        <v>133</v>
      </c>
      <c r="I34" s="152" t="s">
        <v>62</v>
      </c>
      <c r="J34" s="154">
        <v>44126</v>
      </c>
      <c r="K34" s="152" t="s">
        <v>63</v>
      </c>
      <c r="L34" s="146" t="str">
        <f>LEFT($Q34,4)&amp;"_"&amp;COUNTIF($Q$2:$Q$63,$Q34)&amp;"_"&amp;COUNTIF($Q$2:Q34,$Q34)</f>
        <v>3236_1_1</v>
      </c>
      <c r="M34" s="146" t="str">
        <f>$L34&amp;"_"&amp;TEXT(COUNTIF($L$2:L34,$L34),"0000")</f>
        <v>3236_1_1_0001</v>
      </c>
      <c r="N34" s="152" t="s">
        <v>134</v>
      </c>
      <c r="O34" s="152" t="s">
        <v>135</v>
      </c>
      <c r="P34" s="152" t="s">
        <v>136</v>
      </c>
      <c r="Q34" s="152">
        <v>3236222</v>
      </c>
      <c r="R34" s="152" t="s">
        <v>66</v>
      </c>
      <c r="S34" s="152">
        <v>71</v>
      </c>
      <c r="T34" s="146" t="str">
        <f>IF(Table_1[[#This Row],[Edad]]="","",IF(Table_1[[#This Row],[Edad]]&lt;=4,"&lt;5",IF(Table_1[[#This Row],[Edad]]&lt;=17,"5-17",IF(Table_1[[#This Row],[Edad]]&lt;=49,"18-49","&gt;50"))))</f>
        <v>&gt;50</v>
      </c>
      <c r="U34" s="153">
        <v>4129988417</v>
      </c>
      <c r="V34" s="152"/>
      <c r="W34" s="146" t="s">
        <v>68</v>
      </c>
      <c r="X34" s="152" t="s">
        <v>67</v>
      </c>
      <c r="Y34" s="152" t="s">
        <v>68</v>
      </c>
      <c r="Z34" s="103" t="s">
        <v>68</v>
      </c>
      <c r="AA34" s="103" t="s">
        <v>68</v>
      </c>
      <c r="AB34" s="103" t="s">
        <v>68</v>
      </c>
      <c r="AC34" s="103" t="s">
        <v>67</v>
      </c>
      <c r="AD34" s="103" t="s">
        <v>68</v>
      </c>
      <c r="AE34" s="103" t="s">
        <v>68</v>
      </c>
      <c r="AF34" s="103" t="s">
        <v>68</v>
      </c>
      <c r="AG34" s="103" t="s">
        <v>68</v>
      </c>
      <c r="AH34" s="103" t="s">
        <v>67</v>
      </c>
      <c r="AI34" s="103" t="s">
        <v>68</v>
      </c>
      <c r="AJ34" s="103" t="s">
        <v>67</v>
      </c>
      <c r="AK34" s="103"/>
    </row>
    <row r="35" spans="1:37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8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</row>
    <row r="36" spans="1:37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</row>
    <row r="37" spans="1: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</row>
    <row r="38" spans="1:37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</row>
    <row r="39" spans="1:37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8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</row>
    <row r="40" spans="1:37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</row>
    <row r="41" spans="1:37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8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</row>
    <row r="42" spans="1:37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8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</row>
    <row r="43" spans="1:37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8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</row>
    <row r="44" spans="1:37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8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</row>
    <row r="45" spans="1:37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</row>
    <row r="46" spans="1:37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8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</row>
    <row r="47" spans="1:3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8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</row>
    <row r="48" spans="1:37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</row>
    <row r="49" spans="1:37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8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</row>
    <row r="50" spans="1:37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8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</row>
    <row r="51" spans="1:37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</row>
    <row r="52" spans="1:37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8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</row>
    <row r="53" spans="1:37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8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</row>
    <row r="54" spans="1:37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8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</row>
    <row r="55" spans="1:37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8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</row>
    <row r="56" spans="1:37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8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</row>
    <row r="57" spans="1:3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8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</row>
    <row r="58" spans="1:37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8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</row>
    <row r="59" spans="1:37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8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</row>
    <row r="60" spans="1:37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8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</row>
    <row r="61" spans="1:37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8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</row>
    <row r="62" spans="1:37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8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</row>
    <row r="63" spans="1:37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8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</row>
    <row r="64" spans="1:37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8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</row>
    <row r="65" spans="1:37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8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</row>
    <row r="66" spans="1:37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</row>
    <row r="67" spans="1:3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8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</row>
    <row r="68" spans="1:37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8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</row>
    <row r="69" spans="1:37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8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</row>
    <row r="70" spans="1:37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8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</row>
    <row r="71" spans="1:37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</row>
    <row r="72" spans="1:37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8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</row>
    <row r="73" spans="1:37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</row>
    <row r="74" spans="1:37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8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</row>
    <row r="75" spans="1:37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8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</row>
    <row r="76" spans="1:3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8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</row>
    <row r="77" spans="1:3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8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</row>
    <row r="78" spans="1:3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8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</row>
    <row r="79" spans="1:3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8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</row>
    <row r="80" spans="1:3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8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</row>
    <row r="81" spans="1:3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8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</row>
    <row r="82" spans="1:3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8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</row>
    <row r="83" spans="1:3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8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</row>
    <row r="84" spans="1:3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8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</row>
    <row r="85" spans="1:3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8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</row>
    <row r="86" spans="1:3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8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</row>
    <row r="87" spans="1:3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8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</row>
    <row r="88" spans="1:3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8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</row>
    <row r="89" spans="1:3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8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</row>
    <row r="90" spans="1:3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8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</row>
    <row r="91" spans="1:3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8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</row>
    <row r="92" spans="1:3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8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</row>
    <row r="93" spans="1:3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8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</row>
    <row r="94" spans="1:3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8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</row>
    <row r="95" spans="1:3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8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</row>
    <row r="96" spans="1:3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8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</row>
    <row r="97" spans="1:3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8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</row>
    <row r="98" spans="1:3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8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</row>
    <row r="99" spans="1:3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8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</row>
    <row r="100" spans="1:3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8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</row>
    <row r="101" spans="1:3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8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</row>
    <row r="102" spans="1:3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8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</row>
    <row r="103" spans="1:3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8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</row>
    <row r="104" spans="1:3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8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</row>
    <row r="105" spans="1:3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8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</row>
    <row r="106" spans="1:3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8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</row>
    <row r="107" spans="1:3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8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</row>
    <row r="108" spans="1:3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8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</row>
    <row r="109" spans="1:3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8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</row>
    <row r="110" spans="1:3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8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</row>
    <row r="111" spans="1:3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8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</row>
    <row r="112" spans="1:3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8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</row>
    <row r="113" spans="1:3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8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</row>
    <row r="114" spans="1:3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8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</row>
    <row r="115" spans="1:3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8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</row>
    <row r="116" spans="1:3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8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</row>
    <row r="117" spans="1:3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8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</row>
    <row r="118" spans="1:3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8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</row>
    <row r="119" spans="1:3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8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</row>
    <row r="120" spans="1:3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8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</row>
    <row r="121" spans="1:3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8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</row>
    <row r="122" spans="1:3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8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</row>
    <row r="123" spans="1:3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8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</row>
    <row r="124" spans="1:3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8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</row>
    <row r="125" spans="1:3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8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</row>
    <row r="126" spans="1:3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8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</row>
    <row r="127" spans="1:3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8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</row>
    <row r="128" spans="1:3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8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</row>
    <row r="129" spans="1:3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8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</row>
    <row r="130" spans="1:3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8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</row>
    <row r="131" spans="1:3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8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</row>
    <row r="132" spans="1:3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8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</row>
    <row r="133" spans="1:3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8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</row>
    <row r="134" spans="1:3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8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</row>
    <row r="135" spans="1:3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8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</row>
    <row r="136" spans="1:3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8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</row>
    <row r="137" spans="1: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8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</row>
    <row r="138" spans="1:3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8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</row>
    <row r="139" spans="1:3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8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</row>
    <row r="140" spans="1:3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8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</row>
    <row r="141" spans="1:3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8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</row>
    <row r="142" spans="1:3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8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</row>
    <row r="143" spans="1:3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8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</row>
    <row r="144" spans="1:3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8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</row>
    <row r="145" spans="1:3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8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</row>
    <row r="146" spans="1:3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8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</row>
    <row r="147" spans="1:3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8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</row>
    <row r="148" spans="1:3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8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</row>
    <row r="149" spans="1:3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8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</row>
    <row r="150" spans="1:3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8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</row>
    <row r="151" spans="1:3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8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</row>
    <row r="152" spans="1:3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8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</row>
    <row r="153" spans="1:3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8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</row>
    <row r="154" spans="1:3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8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</row>
    <row r="155" spans="1:3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8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</row>
    <row r="156" spans="1:3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8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</row>
    <row r="157" spans="1:3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8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</row>
    <row r="158" spans="1:3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8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</row>
    <row r="159" spans="1:3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8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</row>
    <row r="160" spans="1:3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8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</row>
    <row r="161" spans="1:3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8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</row>
    <row r="162" spans="1:3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8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</row>
    <row r="163" spans="1:3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8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</row>
    <row r="164" spans="1:3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8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</row>
    <row r="165" spans="1:3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8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</row>
    <row r="166" spans="1:3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8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</row>
    <row r="167" spans="1:3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8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</row>
    <row r="168" spans="1:3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8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</row>
    <row r="169" spans="1:3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8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</row>
    <row r="170" spans="1:3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8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</row>
    <row r="171" spans="1:3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8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</row>
    <row r="172" spans="1:3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8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</row>
    <row r="173" spans="1:3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8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</row>
    <row r="174" spans="1:3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8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</row>
    <row r="175" spans="1:3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8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</row>
    <row r="176" spans="1:3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8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</row>
    <row r="177" spans="1:3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8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</row>
    <row r="178" spans="1:3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8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</row>
    <row r="179" spans="1:3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8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</row>
    <row r="180" spans="1:3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8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</row>
    <row r="181" spans="1:3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8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</row>
    <row r="182" spans="1:3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8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</row>
    <row r="183" spans="1:3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8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</row>
    <row r="184" spans="1:3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8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</row>
    <row r="185" spans="1:3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8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</row>
    <row r="186" spans="1:3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8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</row>
    <row r="187" spans="1:3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8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</row>
    <row r="188" spans="1:3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8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</row>
    <row r="189" spans="1:3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8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</row>
    <row r="190" spans="1:3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8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</row>
    <row r="191" spans="1:3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8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</row>
    <row r="192" spans="1:3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8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</row>
    <row r="193" spans="1:3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8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</row>
    <row r="194" spans="1:3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8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</row>
    <row r="195" spans="1:3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8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</row>
    <row r="196" spans="1:3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8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</row>
    <row r="197" spans="1:3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8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</row>
    <row r="198" spans="1:3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8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</row>
    <row r="199" spans="1:3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8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</row>
    <row r="200" spans="1:3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8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</row>
    <row r="201" spans="1:3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8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</row>
    <row r="202" spans="1:3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8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</row>
    <row r="203" spans="1:3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8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</row>
    <row r="204" spans="1:3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8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</row>
    <row r="205" spans="1:3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8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</row>
    <row r="206" spans="1:3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8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</row>
    <row r="207" spans="1:3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8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</row>
    <row r="208" spans="1:3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8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</row>
    <row r="209" spans="1:3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8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</row>
    <row r="210" spans="1:3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8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</row>
    <row r="211" spans="1:3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8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</row>
    <row r="212" spans="1:3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8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</row>
    <row r="213" spans="1:3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8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</row>
    <row r="214" spans="1:3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8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</row>
    <row r="215" spans="1:3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8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</row>
    <row r="216" spans="1:3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8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</row>
    <row r="217" spans="1:3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8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</row>
    <row r="218" spans="1:3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8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</row>
    <row r="219" spans="1:3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8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</row>
    <row r="220" spans="1:3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8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</row>
    <row r="221" spans="1:3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8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</row>
    <row r="222" spans="1:3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8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</row>
    <row r="223" spans="1:3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8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</row>
    <row r="224" spans="1:3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8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</row>
    <row r="225" spans="1:3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8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</row>
    <row r="226" spans="1:3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8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</row>
    <row r="227" spans="1:3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8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</row>
    <row r="228" spans="1:3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8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</row>
    <row r="229" spans="1:3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8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</row>
    <row r="230" spans="1:3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8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</row>
    <row r="231" spans="1:3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8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</row>
    <row r="232" spans="1:3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8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</row>
    <row r="233" spans="1:3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8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</row>
    <row r="234" spans="1:3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8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</row>
    <row r="235" spans="1:3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8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</row>
    <row r="236" spans="1:3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8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</row>
    <row r="237" spans="1: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8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</row>
    <row r="238" spans="1:3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8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</row>
    <row r="239" spans="1:3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8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</row>
    <row r="240" spans="1:3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8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</row>
    <row r="241" spans="1:3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8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</row>
    <row r="242" spans="1:3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8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</row>
    <row r="243" spans="1:3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8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</row>
    <row r="244" spans="1:3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8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</row>
    <row r="245" spans="1:3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8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</row>
    <row r="246" spans="1:3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8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</row>
    <row r="247" spans="1:3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8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</row>
    <row r="248" spans="1:3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8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</row>
    <row r="249" spans="1:3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8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</row>
    <row r="250" spans="1:3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8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</row>
    <row r="251" spans="1:3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8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</row>
    <row r="252" spans="1:3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8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</row>
    <row r="253" spans="1:3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8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</row>
    <row r="254" spans="1:3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8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</row>
    <row r="255" spans="1:3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8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</row>
    <row r="256" spans="1:3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8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</row>
    <row r="257" spans="1:3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8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</row>
    <row r="258" spans="1:3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8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</row>
    <row r="259" spans="1:3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8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</row>
    <row r="260" spans="1:3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8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</row>
    <row r="261" spans="1:3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8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</row>
    <row r="262" spans="1:3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8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</row>
    <row r="263" spans="1:3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8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</row>
    <row r="264" spans="1:3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8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</row>
    <row r="265" spans="1:3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8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</row>
    <row r="266" spans="1:3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8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</row>
    <row r="267" spans="1:3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8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</row>
    <row r="268" spans="1:3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8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</row>
    <row r="269" spans="1:3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8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</row>
    <row r="270" spans="1:3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8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</row>
    <row r="271" spans="1:3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8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</row>
    <row r="272" spans="1:3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8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</row>
    <row r="273" spans="1:3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8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</row>
    <row r="274" spans="1:3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8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</row>
    <row r="275" spans="1:3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8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</row>
    <row r="276" spans="1:3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8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</row>
    <row r="277" spans="1:3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8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</row>
    <row r="278" spans="1:3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8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</row>
    <row r="279" spans="1:3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8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</row>
    <row r="280" spans="1:3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8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</row>
    <row r="281" spans="1:3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8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</row>
    <row r="282" spans="1:3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8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</row>
    <row r="283" spans="1:3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8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</row>
    <row r="284" spans="1:3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8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</row>
    <row r="285" spans="1:3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8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</row>
    <row r="286" spans="1:3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8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</row>
    <row r="287" spans="1:3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8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</row>
    <row r="288" spans="1:3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8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</row>
    <row r="289" spans="1:3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8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</row>
    <row r="290" spans="1:3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8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</row>
    <row r="291" spans="1:3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8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</row>
    <row r="292" spans="1:3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8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</row>
    <row r="293" spans="1:3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8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</row>
    <row r="294" spans="1:3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8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</row>
    <row r="295" spans="1:3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8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</row>
    <row r="296" spans="1:3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8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</row>
    <row r="297" spans="1:3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8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</row>
    <row r="298" spans="1:3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8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</row>
    <row r="299" spans="1:3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8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</row>
    <row r="300" spans="1:3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8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</row>
    <row r="301" spans="1:3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8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</row>
    <row r="302" spans="1:3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8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</row>
    <row r="303" spans="1:3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8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</row>
    <row r="304" spans="1:3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8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</row>
    <row r="305" spans="1:3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8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</row>
    <row r="306" spans="1:3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8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</row>
    <row r="307" spans="1:3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8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</row>
    <row r="308" spans="1:3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8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</row>
    <row r="309" spans="1:3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8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</row>
    <row r="310" spans="1:3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8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</row>
    <row r="311" spans="1:3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8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</row>
    <row r="312" spans="1:3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8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</row>
    <row r="313" spans="1:3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8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</row>
    <row r="314" spans="1:3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8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</row>
    <row r="315" spans="1:3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8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</row>
    <row r="316" spans="1:3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8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</row>
    <row r="317" spans="1:3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8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</row>
    <row r="318" spans="1:3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8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</row>
    <row r="319" spans="1:3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8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</row>
    <row r="320" spans="1:3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8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</row>
    <row r="321" spans="1:3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8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</row>
    <row r="322" spans="1:3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8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</row>
    <row r="323" spans="1:3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8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</row>
    <row r="324" spans="1:3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8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</row>
    <row r="325" spans="1:3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8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</row>
    <row r="326" spans="1:3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8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</row>
    <row r="327" spans="1:3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8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</row>
    <row r="328" spans="1:3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8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</row>
    <row r="329" spans="1:3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8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</row>
    <row r="330" spans="1:3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8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</row>
    <row r="331" spans="1:3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8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</row>
    <row r="332" spans="1:3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8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</row>
    <row r="333" spans="1:3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8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</row>
    <row r="334" spans="1:3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8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</row>
    <row r="335" spans="1:3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8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</row>
    <row r="336" spans="1:3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8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</row>
    <row r="337" spans="1: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8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</row>
    <row r="338" spans="1:3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8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</row>
    <row r="339" spans="1:3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8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</row>
    <row r="340" spans="1:3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8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</row>
    <row r="341" spans="1:3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8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</row>
    <row r="342" spans="1:3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8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</row>
    <row r="343" spans="1:3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8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</row>
    <row r="344" spans="1:3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8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</row>
    <row r="345" spans="1:3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8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</row>
    <row r="346" spans="1:3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8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</row>
    <row r="347" spans="1:3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8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</row>
    <row r="348" spans="1:3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8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</row>
    <row r="349" spans="1:3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8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</row>
    <row r="350" spans="1:3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8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</row>
    <row r="351" spans="1:3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8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</row>
    <row r="352" spans="1:3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8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</row>
    <row r="353" spans="1:3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8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</row>
    <row r="354" spans="1:3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8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</row>
    <row r="355" spans="1:3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8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</row>
    <row r="356" spans="1:3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8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</row>
    <row r="357" spans="1:3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8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</row>
    <row r="358" spans="1:3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8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</row>
    <row r="359" spans="1:3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8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</row>
    <row r="360" spans="1:3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8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</row>
    <row r="361" spans="1:3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8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</row>
    <row r="362" spans="1:3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8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</row>
    <row r="363" spans="1:3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8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</row>
    <row r="364" spans="1:3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8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</row>
    <row r="365" spans="1:3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8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</row>
    <row r="366" spans="1:3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8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</row>
    <row r="367" spans="1:3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8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</row>
    <row r="368" spans="1:3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8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</row>
    <row r="369" spans="1:3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8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</row>
    <row r="370" spans="1:3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8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</row>
    <row r="371" spans="1:3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8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</row>
    <row r="372" spans="1:3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8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</row>
    <row r="373" spans="1:3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8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</row>
    <row r="374" spans="1:3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8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</row>
    <row r="375" spans="1:3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8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</row>
    <row r="376" spans="1:3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8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</row>
    <row r="377" spans="1:3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8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</row>
    <row r="378" spans="1:3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8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</row>
    <row r="379" spans="1:3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8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</row>
    <row r="380" spans="1:3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8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</row>
    <row r="381" spans="1:3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8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</row>
    <row r="382" spans="1:3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8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</row>
    <row r="383" spans="1:3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8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</row>
    <row r="384" spans="1:3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8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</row>
    <row r="385" spans="1:3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8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</row>
    <row r="386" spans="1:3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8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</row>
    <row r="387" spans="1:3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8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</row>
    <row r="388" spans="1:3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8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</row>
    <row r="389" spans="1:3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8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</row>
    <row r="390" spans="1:3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8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</row>
    <row r="391" spans="1:3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8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</row>
    <row r="392" spans="1:3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8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</row>
    <row r="393" spans="1:3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8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</row>
    <row r="394" spans="1:3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8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</row>
    <row r="395" spans="1:3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8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</row>
    <row r="396" spans="1:3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8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</row>
    <row r="397" spans="1:3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8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</row>
    <row r="398" spans="1:3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8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</row>
    <row r="399" spans="1:3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8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</row>
    <row r="400" spans="1:3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8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</row>
    <row r="401" spans="1:3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8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</row>
    <row r="402" spans="1:3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8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</row>
    <row r="403" spans="1:3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8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</row>
    <row r="404" spans="1:3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8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</row>
    <row r="405" spans="1:3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8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</row>
    <row r="406" spans="1:3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8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</row>
    <row r="407" spans="1:3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8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</row>
    <row r="408" spans="1:3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8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</row>
    <row r="409" spans="1:3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8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</row>
    <row r="410" spans="1:3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8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</row>
    <row r="411" spans="1:3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8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</row>
    <row r="412" spans="1:3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8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</row>
    <row r="413" spans="1:3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8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</row>
    <row r="414" spans="1:3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8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</row>
    <row r="415" spans="1:3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8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</row>
    <row r="416" spans="1:3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8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</row>
    <row r="417" spans="1:3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8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</row>
    <row r="418" spans="1:3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8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</row>
    <row r="419" spans="1:3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8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</row>
    <row r="420" spans="1:3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8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</row>
    <row r="421" spans="1:3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8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</row>
    <row r="422" spans="1:3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8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</row>
    <row r="423" spans="1:3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8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</row>
    <row r="424" spans="1:3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8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</row>
    <row r="425" spans="1:3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8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</row>
    <row r="426" spans="1:3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8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</row>
    <row r="427" spans="1:3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8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</row>
    <row r="428" spans="1:3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8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</row>
    <row r="429" spans="1:3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8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</row>
    <row r="430" spans="1:3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8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</row>
    <row r="431" spans="1:3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8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</row>
    <row r="432" spans="1:3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8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</row>
    <row r="433" spans="1:3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8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</row>
    <row r="434" spans="1:3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8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</row>
    <row r="435" spans="1:3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8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</row>
    <row r="436" spans="1:3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8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</row>
    <row r="437" spans="1: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8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</row>
    <row r="438" spans="1:3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8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</row>
    <row r="439" spans="1:3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8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</row>
    <row r="440" spans="1:3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8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</row>
    <row r="441" spans="1:3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8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</row>
    <row r="442" spans="1:3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8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</row>
    <row r="443" spans="1:3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8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</row>
    <row r="444" spans="1:3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8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</row>
    <row r="445" spans="1:3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8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</row>
    <row r="446" spans="1:3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8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</row>
    <row r="447" spans="1:3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8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</row>
    <row r="448" spans="1:3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8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</row>
    <row r="449" spans="1:3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8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</row>
    <row r="450" spans="1:3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8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</row>
    <row r="451" spans="1:3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8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</row>
    <row r="452" spans="1:3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8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</row>
    <row r="453" spans="1:3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8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</row>
    <row r="454" spans="1:3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8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</row>
    <row r="455" spans="1:3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8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</row>
    <row r="456" spans="1:3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8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</row>
    <row r="457" spans="1:3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8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</row>
    <row r="458" spans="1:3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8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</row>
    <row r="459" spans="1:3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8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</row>
    <row r="460" spans="1:3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8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</row>
    <row r="461" spans="1:3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8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</row>
    <row r="462" spans="1:3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8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</row>
    <row r="463" spans="1:3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8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</row>
    <row r="464" spans="1:3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8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</row>
    <row r="465" spans="1:3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8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</row>
    <row r="466" spans="1:3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8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</row>
    <row r="467" spans="1:3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8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</row>
    <row r="468" spans="1:3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8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</row>
    <row r="469" spans="1:3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8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</row>
    <row r="470" spans="1:3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8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</row>
    <row r="471" spans="1:3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8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</row>
    <row r="472" spans="1:3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8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</row>
    <row r="473" spans="1:3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8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</row>
    <row r="474" spans="1:3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8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</row>
    <row r="475" spans="1:3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8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</row>
    <row r="476" spans="1:3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8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</row>
    <row r="477" spans="1:3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8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</row>
    <row r="478" spans="1:3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8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</row>
    <row r="479" spans="1:3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8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</row>
    <row r="480" spans="1:3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8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</row>
    <row r="481" spans="1:3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8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</row>
    <row r="482" spans="1:3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8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</row>
    <row r="483" spans="1:3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8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</row>
    <row r="484" spans="1:3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8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</row>
    <row r="485" spans="1:3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8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</row>
    <row r="486" spans="1:3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8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</row>
    <row r="487" spans="1:3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8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</row>
    <row r="488" spans="1:3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8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</row>
    <row r="489" spans="1:3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8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</row>
    <row r="490" spans="1:3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8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</row>
    <row r="491" spans="1:3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8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</row>
    <row r="492" spans="1:3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8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</row>
    <row r="493" spans="1:3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8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</row>
    <row r="494" spans="1:3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8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</row>
    <row r="495" spans="1:3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8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</row>
    <row r="496" spans="1:3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8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</row>
    <row r="497" spans="1:3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8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</row>
    <row r="498" spans="1:3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8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</row>
    <row r="499" spans="1:3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8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</row>
    <row r="500" spans="1:3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8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</row>
    <row r="501" spans="1:3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8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</row>
    <row r="502" spans="1:3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8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</row>
    <row r="503" spans="1:3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8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</row>
    <row r="504" spans="1:3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8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</row>
    <row r="505" spans="1:3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8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</row>
    <row r="506" spans="1:3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8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</row>
    <row r="507" spans="1:3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8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</row>
    <row r="508" spans="1:3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8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</row>
    <row r="509" spans="1:3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8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</row>
    <row r="510" spans="1:3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8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</row>
    <row r="511" spans="1:3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8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</row>
    <row r="512" spans="1:3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8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</row>
    <row r="513" spans="1:3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8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</row>
    <row r="514" spans="1:3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8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</row>
    <row r="515" spans="1:3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8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</row>
    <row r="516" spans="1:3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8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</row>
    <row r="517" spans="1:3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8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</row>
    <row r="518" spans="1:3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8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</row>
    <row r="519" spans="1:3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8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</row>
    <row r="520" spans="1:3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8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</row>
    <row r="521" spans="1:3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8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</row>
    <row r="522" spans="1:3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8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</row>
    <row r="523" spans="1:3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8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</row>
    <row r="524" spans="1:3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8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</row>
    <row r="525" spans="1:3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8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</row>
    <row r="526" spans="1:3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8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</row>
    <row r="527" spans="1:3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8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</row>
    <row r="528" spans="1:3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8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</row>
    <row r="529" spans="1:3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8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</row>
    <row r="530" spans="1:3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8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</row>
    <row r="531" spans="1:3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8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</row>
    <row r="532" spans="1:3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8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</row>
    <row r="533" spans="1:3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8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</row>
    <row r="534" spans="1:3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8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</row>
    <row r="535" spans="1:3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8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</row>
    <row r="536" spans="1:3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8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</row>
    <row r="537" spans="1: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8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</row>
    <row r="538" spans="1:3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8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</row>
    <row r="539" spans="1:3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8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</row>
    <row r="540" spans="1:3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8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</row>
    <row r="541" spans="1:3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8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</row>
    <row r="542" spans="1:3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8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</row>
    <row r="543" spans="1:3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8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</row>
    <row r="544" spans="1:3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8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</row>
    <row r="545" spans="1:3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8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</row>
    <row r="546" spans="1:3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8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</row>
    <row r="547" spans="1:3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8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</row>
    <row r="548" spans="1:3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8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</row>
    <row r="549" spans="1:3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8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</row>
    <row r="550" spans="1:3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8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</row>
    <row r="551" spans="1:3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8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</row>
    <row r="552" spans="1:3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8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</row>
    <row r="553" spans="1:3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8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</row>
    <row r="554" spans="1:3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8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</row>
    <row r="555" spans="1:3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8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</row>
    <row r="556" spans="1:3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8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</row>
    <row r="557" spans="1:3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8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</row>
    <row r="558" spans="1:3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8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</row>
    <row r="559" spans="1:3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8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</row>
    <row r="560" spans="1:3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8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</row>
    <row r="561" spans="1:3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8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</row>
    <row r="562" spans="1:3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8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</row>
    <row r="563" spans="1:3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8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</row>
    <row r="564" spans="1:3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8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</row>
    <row r="565" spans="1:3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8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</row>
    <row r="566" spans="1:3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8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</row>
    <row r="567" spans="1:3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8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</row>
    <row r="568" spans="1:3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8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</row>
    <row r="569" spans="1:3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8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</row>
    <row r="570" spans="1:3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8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</row>
    <row r="571" spans="1:3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8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</row>
    <row r="572" spans="1:3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8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</row>
    <row r="573" spans="1:3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8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</row>
    <row r="574" spans="1:3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8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</row>
    <row r="575" spans="1:3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8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</row>
    <row r="576" spans="1:3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8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</row>
    <row r="577" spans="1:3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8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</row>
    <row r="578" spans="1:3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8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</row>
    <row r="579" spans="1:3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8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</row>
    <row r="580" spans="1:3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8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</row>
    <row r="581" spans="1:3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8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</row>
    <row r="582" spans="1:3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8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</row>
    <row r="583" spans="1:3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8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</row>
    <row r="584" spans="1:3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8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</row>
    <row r="585" spans="1:3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8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</row>
    <row r="586" spans="1:3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8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</row>
    <row r="587" spans="1:3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8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</row>
    <row r="588" spans="1:3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8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</row>
    <row r="589" spans="1:3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8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</row>
    <row r="590" spans="1:3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8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</row>
    <row r="591" spans="1:3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8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</row>
    <row r="592" spans="1:3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8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</row>
    <row r="593" spans="1:3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8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</row>
    <row r="594" spans="1:3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8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</row>
    <row r="595" spans="1:3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8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</row>
    <row r="596" spans="1:3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8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</row>
    <row r="597" spans="1:3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8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</row>
    <row r="598" spans="1:3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8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</row>
    <row r="599" spans="1:3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8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</row>
    <row r="600" spans="1:3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8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</row>
    <row r="601" spans="1:3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8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</row>
    <row r="602" spans="1:3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8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</row>
    <row r="603" spans="1:3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8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</row>
    <row r="604" spans="1:3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8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</row>
    <row r="605" spans="1:3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8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</row>
    <row r="606" spans="1:3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8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</row>
    <row r="607" spans="1:3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8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</row>
    <row r="608" spans="1:3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8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</row>
    <row r="609" spans="1:3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8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</row>
    <row r="610" spans="1:3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8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</row>
    <row r="611" spans="1:3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8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</row>
    <row r="612" spans="1:3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8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</row>
    <row r="613" spans="1:3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8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</row>
    <row r="614" spans="1:3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8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</row>
    <row r="615" spans="1:3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8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</row>
    <row r="616" spans="1:3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8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</row>
    <row r="617" spans="1:3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8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</row>
    <row r="618" spans="1:3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8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</row>
    <row r="619" spans="1:3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8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</row>
    <row r="620" spans="1:3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8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</row>
    <row r="621" spans="1:3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8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</row>
    <row r="622" spans="1:3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8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</row>
    <row r="623" spans="1:3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8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</row>
    <row r="624" spans="1:3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8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</row>
    <row r="625" spans="1:3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8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</row>
    <row r="626" spans="1:3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8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</row>
    <row r="627" spans="1:3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8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</row>
    <row r="628" spans="1:3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8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</row>
    <row r="629" spans="1:3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8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</row>
    <row r="630" spans="1:3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8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</row>
    <row r="631" spans="1:3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8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</row>
    <row r="632" spans="1:3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8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</row>
    <row r="633" spans="1:3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8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</row>
    <row r="634" spans="1:3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8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</row>
    <row r="635" spans="1:3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8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</row>
    <row r="636" spans="1:3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8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</row>
    <row r="637" spans="1: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8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</row>
    <row r="638" spans="1:3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8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</row>
    <row r="639" spans="1:3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8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</row>
    <row r="640" spans="1:3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8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</row>
    <row r="641" spans="1:3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8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</row>
    <row r="642" spans="1:3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8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</row>
    <row r="643" spans="1:3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8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</row>
    <row r="644" spans="1:3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8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</row>
    <row r="645" spans="1:3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8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</row>
    <row r="646" spans="1:3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8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</row>
    <row r="647" spans="1:3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8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</row>
    <row r="648" spans="1:3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8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</row>
    <row r="649" spans="1:3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8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</row>
    <row r="650" spans="1:3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8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</row>
    <row r="651" spans="1:3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8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</row>
    <row r="652" spans="1:3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8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</row>
    <row r="653" spans="1:3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8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</row>
    <row r="654" spans="1:3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8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</row>
    <row r="655" spans="1:3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8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</row>
    <row r="656" spans="1:3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8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</row>
    <row r="657" spans="1:3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8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</row>
    <row r="658" spans="1:3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8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</row>
    <row r="659" spans="1:3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8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</row>
    <row r="660" spans="1:3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8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</row>
    <row r="661" spans="1:3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8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</row>
    <row r="662" spans="1:3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8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</row>
    <row r="663" spans="1:3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8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</row>
    <row r="664" spans="1:3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8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</row>
    <row r="665" spans="1:3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8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</row>
    <row r="666" spans="1:3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8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</row>
    <row r="667" spans="1:3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8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</row>
    <row r="668" spans="1:3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8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</row>
    <row r="669" spans="1:3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8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</row>
    <row r="670" spans="1:3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8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</row>
    <row r="671" spans="1:3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8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</row>
    <row r="672" spans="1:3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8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</row>
    <row r="673" spans="1:3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8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</row>
    <row r="674" spans="1:3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8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</row>
    <row r="675" spans="1:3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8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</row>
    <row r="676" spans="1:3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8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</row>
    <row r="677" spans="1:3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8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</row>
    <row r="678" spans="1:3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8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</row>
    <row r="679" spans="1:3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8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</row>
    <row r="680" spans="1:3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8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</row>
    <row r="681" spans="1:3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8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</row>
    <row r="682" spans="1:3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8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</row>
    <row r="683" spans="1:3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8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</row>
    <row r="684" spans="1:3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8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</row>
    <row r="685" spans="1:3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8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</row>
    <row r="686" spans="1:3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8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</row>
    <row r="687" spans="1:3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8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</row>
    <row r="688" spans="1:3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8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</row>
    <row r="689" spans="1:3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8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</row>
    <row r="690" spans="1:3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8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</row>
    <row r="691" spans="1:3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8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</row>
    <row r="692" spans="1:3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8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</row>
    <row r="693" spans="1:3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8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</row>
    <row r="694" spans="1:3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8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</row>
    <row r="695" spans="1:3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8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</row>
    <row r="696" spans="1:3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8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</row>
    <row r="697" spans="1:3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8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</row>
    <row r="698" spans="1:3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8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</row>
    <row r="699" spans="1:3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8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</row>
    <row r="700" spans="1:3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8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</row>
    <row r="701" spans="1:3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8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</row>
    <row r="702" spans="1:3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8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</row>
    <row r="703" spans="1:3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8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</row>
    <row r="704" spans="1:3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8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</row>
    <row r="705" spans="1:3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8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</row>
    <row r="706" spans="1:3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8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</row>
    <row r="707" spans="1:3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8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</row>
    <row r="708" spans="1:3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8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</row>
    <row r="709" spans="1:3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8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</row>
    <row r="710" spans="1:3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8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</row>
    <row r="711" spans="1:3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8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</row>
    <row r="712" spans="1:3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8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</row>
    <row r="713" spans="1:3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8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</row>
    <row r="714" spans="1:3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8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</row>
    <row r="715" spans="1:3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8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</row>
    <row r="716" spans="1:3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8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</row>
    <row r="717" spans="1:3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8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</row>
    <row r="718" spans="1:3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8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</row>
    <row r="719" spans="1:3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8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</row>
    <row r="720" spans="1:3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8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</row>
    <row r="721" spans="1:3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8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</row>
    <row r="722" spans="1:3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8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</row>
    <row r="723" spans="1:3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8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</row>
    <row r="724" spans="1:3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8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</row>
    <row r="725" spans="1:3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8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</row>
    <row r="726" spans="1:3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8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</row>
    <row r="727" spans="1:3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8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</row>
    <row r="728" spans="1:3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8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</row>
    <row r="729" spans="1:3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8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</row>
    <row r="730" spans="1:3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8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</row>
    <row r="731" spans="1:3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8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</row>
    <row r="732" spans="1:3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8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</row>
    <row r="733" spans="1:3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8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</row>
    <row r="734" spans="1:3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8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</row>
    <row r="735" spans="1:3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8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</row>
    <row r="736" spans="1:3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8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</row>
    <row r="737" spans="1: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8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</row>
    <row r="738" spans="1:3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8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</row>
    <row r="739" spans="1:3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8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</row>
    <row r="740" spans="1:3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8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</row>
    <row r="741" spans="1:3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8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</row>
    <row r="742" spans="1:3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8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</row>
    <row r="743" spans="1:3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8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</row>
    <row r="744" spans="1:3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8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</row>
    <row r="745" spans="1:3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8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</row>
    <row r="746" spans="1:3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8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</row>
    <row r="747" spans="1:3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8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</row>
    <row r="748" spans="1:3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8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</row>
    <row r="749" spans="1:3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8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</row>
    <row r="750" spans="1:3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8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</row>
    <row r="751" spans="1:3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8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</row>
    <row r="752" spans="1:3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8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</row>
    <row r="753" spans="1:3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8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</row>
    <row r="754" spans="1:3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8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</row>
    <row r="755" spans="1:3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8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</row>
    <row r="756" spans="1:3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8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</row>
    <row r="757" spans="1:3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8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</row>
    <row r="758" spans="1:3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8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</row>
    <row r="759" spans="1:3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8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</row>
    <row r="760" spans="1:3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8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</row>
    <row r="761" spans="1:3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8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</row>
    <row r="762" spans="1:3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8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</row>
    <row r="763" spans="1:3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8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</row>
    <row r="764" spans="1:3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8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</row>
    <row r="765" spans="1:3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8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</row>
    <row r="766" spans="1:3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8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</row>
    <row r="767" spans="1:3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8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</row>
    <row r="768" spans="1:3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8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</row>
    <row r="769" spans="1:3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8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</row>
    <row r="770" spans="1:3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8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</row>
    <row r="771" spans="1:3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8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</row>
    <row r="772" spans="1:3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8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</row>
    <row r="773" spans="1:3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8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</row>
    <row r="774" spans="1:3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8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</row>
    <row r="775" spans="1:3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8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</row>
    <row r="776" spans="1:3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8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</row>
    <row r="777" spans="1:3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8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</row>
    <row r="778" spans="1:3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8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</row>
    <row r="779" spans="1:3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8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</row>
    <row r="780" spans="1:3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8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</row>
    <row r="781" spans="1:3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8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</row>
    <row r="782" spans="1:3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8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</row>
    <row r="783" spans="1:3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8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</row>
    <row r="784" spans="1:3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8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</row>
    <row r="785" spans="1:3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8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</row>
    <row r="786" spans="1:3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8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</row>
    <row r="787" spans="1:3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8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</row>
    <row r="788" spans="1:3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8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</row>
    <row r="789" spans="1:3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8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</row>
    <row r="790" spans="1:3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8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</row>
    <row r="791" spans="1:3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8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</row>
    <row r="792" spans="1:3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8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</row>
    <row r="793" spans="1:3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8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</row>
    <row r="794" spans="1:3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8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</row>
    <row r="795" spans="1:3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8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</row>
    <row r="796" spans="1:3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8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</row>
    <row r="797" spans="1:3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8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</row>
    <row r="798" spans="1:3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8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</row>
    <row r="799" spans="1:3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8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</row>
    <row r="800" spans="1:3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8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</row>
    <row r="801" spans="1:3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8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</row>
    <row r="802" spans="1:3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8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</row>
    <row r="803" spans="1:3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8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</row>
    <row r="804" spans="1:3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8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</row>
    <row r="805" spans="1:3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8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</row>
    <row r="806" spans="1:3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8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</row>
    <row r="807" spans="1:3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8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</row>
    <row r="808" spans="1:3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8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</row>
    <row r="809" spans="1:3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8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</row>
    <row r="810" spans="1:3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8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</row>
    <row r="811" spans="1:3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8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</row>
    <row r="812" spans="1:3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8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</row>
    <row r="813" spans="1:3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8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</row>
    <row r="814" spans="1:3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8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</row>
    <row r="815" spans="1:3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8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</row>
    <row r="816" spans="1:3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8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</row>
    <row r="817" spans="1:3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8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</row>
    <row r="818" spans="1:3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8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</row>
    <row r="819" spans="1:3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8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</row>
    <row r="820" spans="1:3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8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</row>
    <row r="821" spans="1:3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8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</row>
    <row r="822" spans="1:3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8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</row>
    <row r="823" spans="1:3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8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</row>
    <row r="824" spans="1:3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8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</row>
    <row r="825" spans="1:3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8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</row>
    <row r="826" spans="1:3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8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</row>
    <row r="827" spans="1:3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8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</row>
    <row r="828" spans="1:3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8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</row>
    <row r="829" spans="1:3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8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</row>
    <row r="830" spans="1:3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8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</row>
    <row r="831" spans="1:3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8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</row>
    <row r="832" spans="1:3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8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</row>
    <row r="833" spans="1:3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8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</row>
    <row r="834" spans="1:3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8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</row>
    <row r="835" spans="1:3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8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</row>
    <row r="836" spans="1:3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8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</row>
    <row r="837" spans="1: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8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</row>
    <row r="838" spans="1:3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8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</row>
    <row r="839" spans="1:3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8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</row>
    <row r="840" spans="1:3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8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</row>
    <row r="841" spans="1:3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8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</row>
    <row r="842" spans="1:3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8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</row>
    <row r="843" spans="1:3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8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</row>
    <row r="844" spans="1:3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8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</row>
    <row r="845" spans="1:3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8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</row>
    <row r="846" spans="1:3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8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</row>
    <row r="847" spans="1:3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8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</row>
    <row r="848" spans="1:3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8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</row>
    <row r="849" spans="1:3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8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</row>
    <row r="850" spans="1:3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8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</row>
    <row r="851" spans="1:3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8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</row>
    <row r="852" spans="1:3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8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</row>
    <row r="853" spans="1:3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8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</row>
    <row r="854" spans="1:3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8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</row>
    <row r="855" spans="1:3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8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</row>
    <row r="856" spans="1:3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8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</row>
    <row r="857" spans="1:3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8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</row>
    <row r="858" spans="1:3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8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</row>
    <row r="859" spans="1:3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8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</row>
    <row r="860" spans="1:3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8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</row>
    <row r="861" spans="1:3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8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</row>
    <row r="862" spans="1:3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8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</row>
    <row r="863" spans="1:3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8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</row>
    <row r="864" spans="1:3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8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</row>
    <row r="865" spans="1:3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8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</row>
    <row r="866" spans="1:3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8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</row>
    <row r="867" spans="1:3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8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</row>
    <row r="868" spans="1:3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8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</row>
    <row r="869" spans="1:3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8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</row>
    <row r="870" spans="1:3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8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</row>
    <row r="871" spans="1:3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8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</row>
    <row r="872" spans="1:3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8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</row>
    <row r="873" spans="1:3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8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</row>
    <row r="874" spans="1:3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8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</row>
    <row r="875" spans="1:3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8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</row>
    <row r="876" spans="1:3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8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</row>
    <row r="877" spans="1:3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8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</row>
    <row r="878" spans="1:3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8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</row>
    <row r="879" spans="1:3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8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</row>
    <row r="880" spans="1:3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8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</row>
    <row r="881" spans="1:3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8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</row>
    <row r="882" spans="1:3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8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</row>
    <row r="883" spans="1:3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8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</row>
    <row r="884" spans="1:3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8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</row>
    <row r="885" spans="1:3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8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</row>
    <row r="886" spans="1:3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8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</row>
    <row r="887" spans="1:3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8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</row>
    <row r="888" spans="1:3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8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</row>
    <row r="889" spans="1:3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8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</row>
    <row r="890" spans="1:3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8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</row>
    <row r="891" spans="1:3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8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</row>
    <row r="892" spans="1:3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8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</row>
    <row r="893" spans="1:3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8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</row>
    <row r="894" spans="1:3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8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</row>
    <row r="895" spans="1:3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8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</row>
    <row r="896" spans="1:3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8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</row>
    <row r="897" spans="1:3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8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</row>
    <row r="898" spans="1:3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8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</row>
    <row r="899" spans="1:3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8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</row>
    <row r="900" spans="1:3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8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</row>
    <row r="901" spans="1:3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8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</row>
    <row r="902" spans="1:3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8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</row>
    <row r="903" spans="1:3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8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</row>
    <row r="904" spans="1:3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8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</row>
    <row r="905" spans="1:3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8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</row>
    <row r="906" spans="1:3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8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</row>
    <row r="907" spans="1:3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8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</row>
    <row r="908" spans="1:3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8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</row>
    <row r="909" spans="1:3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8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</row>
    <row r="910" spans="1:3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8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</row>
    <row r="911" spans="1:3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8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</row>
    <row r="912" spans="1:3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8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</row>
    <row r="913" spans="1:3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8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</row>
    <row r="914" spans="1:3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8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</row>
    <row r="915" spans="1:3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8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</row>
    <row r="916" spans="1:3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8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</row>
    <row r="917" spans="1:3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8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</row>
    <row r="918" spans="1:3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8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</row>
    <row r="919" spans="1:3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8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</row>
    <row r="920" spans="1:3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8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</row>
    <row r="921" spans="1:3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8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</row>
    <row r="922" spans="1:3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8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</row>
    <row r="923" spans="1:3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8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</row>
    <row r="924" spans="1:3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8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</row>
    <row r="925" spans="1:3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8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</row>
    <row r="926" spans="1:3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8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</row>
    <row r="927" spans="1:3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8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</row>
    <row r="928" spans="1:3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8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</row>
    <row r="929" spans="1:3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8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</row>
    <row r="930" spans="1:3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8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</row>
    <row r="931" spans="1:3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8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</row>
    <row r="932" spans="1:3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8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</row>
    <row r="933" spans="1:3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8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</row>
    <row r="934" spans="1:3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8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</row>
    <row r="935" spans="1:3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8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</row>
    <row r="936" spans="1:3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8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</row>
    <row r="937" spans="1: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8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</row>
    <row r="938" spans="1:3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8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</row>
    <row r="939" spans="1:3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8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</row>
    <row r="940" spans="1:3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8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</row>
    <row r="941" spans="1:3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8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</row>
    <row r="942" spans="1:3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8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</row>
    <row r="943" spans="1:3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8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</row>
    <row r="944" spans="1:3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8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</row>
    <row r="945" spans="1:3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8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</row>
    <row r="946" spans="1:3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8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</row>
    <row r="947" spans="1:3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8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</row>
    <row r="948" spans="1:3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8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</row>
    <row r="949" spans="1:3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8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</row>
    <row r="950" spans="1:3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8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</row>
    <row r="951" spans="1:3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8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</row>
    <row r="952" spans="1:3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8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</row>
    <row r="953" spans="1:3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8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</row>
    <row r="954" spans="1:3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8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</row>
    <row r="955" spans="1:3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8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</row>
    <row r="956" spans="1:3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8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</row>
    <row r="957" spans="1:3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8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</row>
    <row r="958" spans="1:3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8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</row>
    <row r="959" spans="1:3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8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</row>
    <row r="960" spans="1:3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8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</row>
    <row r="961" spans="1:3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8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</row>
    <row r="962" spans="1:3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8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</row>
    <row r="963" spans="1:3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8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</row>
    <row r="964" spans="1:3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8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</row>
    <row r="965" spans="1:3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8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</row>
    <row r="966" spans="1:3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8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</row>
    <row r="967" spans="1:3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8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</row>
    <row r="968" spans="1:3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8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</row>
    <row r="969" spans="1:3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8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</row>
    <row r="970" spans="1:3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8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</row>
    <row r="971" spans="1:3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8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</row>
    <row r="972" spans="1:3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8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</row>
    <row r="973" spans="1:3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8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</row>
    <row r="974" spans="1:3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8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</row>
    <row r="975" spans="1:3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8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</row>
    <row r="976" spans="1:3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8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</row>
    <row r="977" spans="1:3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8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</row>
    <row r="978" spans="1:3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8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</row>
    <row r="979" spans="1:3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8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</row>
    <row r="980" spans="1:3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8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</row>
    <row r="981" spans="1:3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8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</row>
    <row r="982" spans="1:3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8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</row>
    <row r="983" spans="1:3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8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</row>
    <row r="984" spans="1:3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8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</row>
    <row r="985" spans="1:3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8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</row>
    <row r="986" spans="1:3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8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</row>
    <row r="987" spans="1:3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8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</row>
    <row r="988" spans="1:3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8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</row>
    <row r="989" spans="1:3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8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</row>
    <row r="990" spans="1:3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8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</row>
    <row r="991" spans="1:3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8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</row>
    <row r="992" spans="1:3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8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</row>
    <row r="993" spans="1:3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8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</row>
    <row r="994" spans="1:3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8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</row>
    <row r="995" spans="1:3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8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</row>
    <row r="996" spans="1:3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8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</row>
    <row r="997" spans="1:3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8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</row>
    <row r="998" spans="1:3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8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</row>
    <row r="999" spans="1:3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8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</row>
    <row r="1000" spans="1:3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8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</row>
  </sheetData>
  <sheetProtection algorithmName="SHA-512" hashValue="DLukd9Q6eOKPuvbuOVIQe6WU5SwhIV9b079OQ8mQ+n7FuyeC2zhtC+Jg2rYZtm3Nl50hSvPI9YHokZ/mEKGGyw==" saltValue="6FfpCf3kf4YNq6KfnhlSbw==" spinCount="100000" sheet="1" objects="1" scenarios="1" autoFilter="0" pivotTables="0"/>
  <dataValidations count="12">
    <dataValidation type="custom" allowBlank="1" showInputMessage="1" showErrorMessage="1" prompt="Ingrese solo caracteres sin espacios ni signos" sqref="Q2:Q34" xr:uid="{00000000-0002-0000-0100-000000000000}">
      <formula1>AND(Q2=_xludf.NUMBERVALUE(TRIM(Q2)),ISERROR(FIND("-",Q2)),ISERROR(FIND(".",Q2)),ISERROR(FIND("_",Q2)))</formula1>
    </dataValidation>
    <dataValidation type="decimal" allowBlank="1" showErrorMessage="1" sqref="S2:S34" xr:uid="{00000000-0002-0000-0100-000001000000}">
      <formula1>0</formula1>
      <formula2>110</formula2>
    </dataValidation>
    <dataValidation type="custom" allowBlank="1" showErrorMessage="1" sqref="V2:V34" xr:uid="{00000000-0002-0000-0100-000002000000}">
      <formula1>NOT(ISERR(AND(FIND("@",V2),FIND(".com",V2))))</formula1>
    </dataValidation>
    <dataValidation type="list" allowBlank="1" showErrorMessage="1" sqref="D2:E34" xr:uid="{00000000-0002-0000-0100-000003000000}">
      <formula1>INDIRECT(C2)</formula1>
    </dataValidation>
    <dataValidation type="date" allowBlank="1" showErrorMessage="1" sqref="J2:J34" xr:uid="{00000000-0002-0000-0100-000004000000}">
      <formula1>44013</formula1>
      <formula2>44377</formula2>
    </dataValidation>
    <dataValidation type="list" allowBlank="1" showInputMessage="1" showErrorMessage="1" sqref="B2:B34" xr:uid="{00000000-0002-0000-0100-000005000000}">
      <formula1>Orga</formula1>
    </dataValidation>
    <dataValidation type="list" allowBlank="1" showInputMessage="1" showErrorMessage="1" sqref="R2:R34" xr:uid="{00000000-0002-0000-0100-000006000000}">
      <formula1>Genero</formula1>
    </dataValidation>
    <dataValidation type="list" allowBlank="1" showInputMessage="1" showErrorMessage="1" sqref="F2:F34" xr:uid="{00000000-0002-0000-0100-000007000000}">
      <formula1>Localidad</formula1>
    </dataValidation>
    <dataValidation type="list" allowBlank="1" showInputMessage="1" showErrorMessage="1" sqref="G2:G34" xr:uid="{00000000-0002-0000-0100-000008000000}">
      <formula1>Centro</formula1>
    </dataValidation>
    <dataValidation type="list" allowBlank="1" showInputMessage="1" showErrorMessage="1" sqref="H2:H34" xr:uid="{00000000-0002-0000-0100-000009000000}">
      <formula1>Lugar</formula1>
    </dataValidation>
    <dataValidation type="list" allowBlank="1" showInputMessage="1" showErrorMessage="1" sqref="I2:I34" xr:uid="{00000000-0002-0000-0100-00000A000000}">
      <formula1>Mes</formula1>
    </dataValidation>
    <dataValidation type="list" allowBlank="1" showInputMessage="1" showErrorMessage="1" sqref="K2:K34" xr:uid="{00000000-0002-0000-0100-00000B000000}">
      <formula1>RespRegistro</formula1>
    </dataValidation>
  </dataValidations>
  <pageMargins left="0.7" right="0.7" top="0.75" bottom="0.75" header="0" footer="0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C000000}">
          <x14:formula1>
            <xm:f>'LISTAS DE VALIDACION'!$X$2:$X$3</xm:f>
          </x14:formula1>
          <xm:sqref>X2:AJ34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K1000"/>
  <sheetViews>
    <sheetView workbookViewId="0"/>
  </sheetViews>
  <sheetFormatPr defaultColWidth="12.625" defaultRowHeight="15" customHeight="1"/>
  <cols>
    <col min="1" max="1" width="6.875" customWidth="1"/>
    <col min="2" max="2" width="25.375" customWidth="1"/>
    <col min="3" max="3" width="13.375" customWidth="1"/>
    <col min="4" max="5" width="9.5" customWidth="1"/>
    <col min="6" max="6" width="13" customWidth="1"/>
    <col min="7" max="7" width="18.375" customWidth="1"/>
    <col min="8" max="8" width="28.5" customWidth="1"/>
    <col min="9" max="10" width="8" customWidth="1"/>
    <col min="11" max="11" width="33.125" customWidth="1"/>
    <col min="12" max="18" width="13.75" customWidth="1"/>
    <col min="19" max="20" width="8" customWidth="1"/>
    <col min="21" max="21" width="13.5" customWidth="1"/>
    <col min="22" max="22" width="16.5" customWidth="1"/>
    <col min="23" max="23" width="27.75" customWidth="1"/>
    <col min="24" max="36" width="15.625" customWidth="1"/>
    <col min="37" max="37" width="23.375" customWidth="1"/>
  </cols>
  <sheetData>
    <row r="1" spans="1:37" ht="114.75">
      <c r="A1" s="23" t="s">
        <v>21</v>
      </c>
      <c r="B1" s="23" t="s">
        <v>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4" t="s">
        <v>28</v>
      </c>
      <c r="J1" s="24" t="s">
        <v>29</v>
      </c>
      <c r="K1" s="24" t="s">
        <v>30</v>
      </c>
      <c r="L1" s="25" t="s">
        <v>31</v>
      </c>
      <c r="M1" s="26" t="s">
        <v>32</v>
      </c>
      <c r="N1" s="26" t="s">
        <v>33</v>
      </c>
      <c r="O1" s="26" t="s">
        <v>34</v>
      </c>
      <c r="P1" s="26" t="s">
        <v>35</v>
      </c>
      <c r="Q1" s="26" t="s">
        <v>36</v>
      </c>
      <c r="R1" s="141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</row>
    <row r="2" spans="1:37" ht="14.25">
      <c r="A2" s="19">
        <v>1</v>
      </c>
      <c r="B2" s="20" t="s">
        <v>137</v>
      </c>
      <c r="C2" s="20" t="s">
        <v>57</v>
      </c>
      <c r="D2" s="20" t="s">
        <v>58</v>
      </c>
      <c r="E2" s="20" t="s">
        <v>8</v>
      </c>
      <c r="F2" s="19" t="s">
        <v>138</v>
      </c>
      <c r="G2" s="19" t="s">
        <v>139</v>
      </c>
      <c r="H2" s="19" t="s">
        <v>61</v>
      </c>
      <c r="I2" s="19" t="s">
        <v>62</v>
      </c>
      <c r="J2" s="19"/>
      <c r="K2" s="19" t="s">
        <v>140</v>
      </c>
      <c r="L2" s="19" t="str">
        <f>LEFT($Q2,4)&amp;"_"&amp;COUNTIF($Q$2:$Q$63,$Q2)&amp;"_"&amp;COUNTIF($Q$2:Q2,$Q2)</f>
        <v>1034_1_1</v>
      </c>
      <c r="M2" s="19" t="str">
        <f>$L2&amp;"_"&amp;TEXT(COUNTIF($L$2:L2,$L2),"0000")</f>
        <v>1034_1_1_0001</v>
      </c>
      <c r="N2" s="19" t="s">
        <v>77</v>
      </c>
      <c r="O2" s="19"/>
      <c r="P2" s="19" t="s">
        <v>141</v>
      </c>
      <c r="Q2" s="19">
        <v>10346755</v>
      </c>
      <c r="R2" s="19" t="s">
        <v>66</v>
      </c>
      <c r="S2" s="19">
        <v>51</v>
      </c>
      <c r="T2" s="19" t="str">
        <f>IF($S2="","",IF($S2&lt;=4,"&lt;5",IF($S2&lt;=17,"5-17",IF($S2&lt;=49,"18-49","&gt;50"))))</f>
        <v>&gt;50</v>
      </c>
      <c r="U2" s="19">
        <v>4269134963</v>
      </c>
      <c r="V2" s="21"/>
      <c r="W2" s="142" t="s">
        <v>68</v>
      </c>
      <c r="X2" s="19" t="s">
        <v>67</v>
      </c>
      <c r="Y2" s="19" t="s">
        <v>67</v>
      </c>
      <c r="Z2" s="22" t="s">
        <v>68</v>
      </c>
      <c r="AA2" s="22" t="s">
        <v>68</v>
      </c>
      <c r="AB2" s="22" t="s">
        <v>68</v>
      </c>
      <c r="AC2" s="22" t="s">
        <v>67</v>
      </c>
      <c r="AD2" s="22" t="s">
        <v>67</v>
      </c>
      <c r="AE2" s="22" t="s">
        <v>68</v>
      </c>
      <c r="AF2" s="22" t="s">
        <v>68</v>
      </c>
      <c r="AG2" s="22" t="s">
        <v>68</v>
      </c>
      <c r="AH2" s="22" t="s">
        <v>68</v>
      </c>
      <c r="AI2" s="22" t="s">
        <v>68</v>
      </c>
      <c r="AJ2" s="22" t="s">
        <v>68</v>
      </c>
      <c r="AK2" s="22"/>
    </row>
    <row r="3" spans="1:37" ht="14.25">
      <c r="A3" s="19">
        <v>2</v>
      </c>
      <c r="B3" s="20" t="s">
        <v>137</v>
      </c>
      <c r="C3" s="20" t="s">
        <v>57</v>
      </c>
      <c r="D3" s="20" t="s">
        <v>58</v>
      </c>
      <c r="E3" s="20" t="s">
        <v>8</v>
      </c>
      <c r="F3" s="19" t="s">
        <v>138</v>
      </c>
      <c r="G3" s="19" t="s">
        <v>139</v>
      </c>
      <c r="H3" s="19" t="s">
        <v>61</v>
      </c>
      <c r="I3" s="19" t="s">
        <v>62</v>
      </c>
      <c r="J3" s="19"/>
      <c r="K3" s="19" t="s">
        <v>140</v>
      </c>
      <c r="L3" s="19" t="str">
        <f>LEFT($Q3,4)&amp;"_"&amp;COUNTIF($Q$2:$Q$63,$Q3)&amp;"_"&amp;COUNTIF($Q$2:Q3,$Q3)</f>
        <v>1557_1_1</v>
      </c>
      <c r="M3" s="19" t="str">
        <f>$L3&amp;"_"&amp;TEXT(COUNTIF($L$2:L3,$L3),"0000")</f>
        <v>1557_1_1_0001</v>
      </c>
      <c r="N3" s="19" t="s">
        <v>134</v>
      </c>
      <c r="O3" s="19" t="s">
        <v>142</v>
      </c>
      <c r="P3" s="19" t="s">
        <v>143</v>
      </c>
      <c r="Q3" s="19">
        <v>15574836</v>
      </c>
      <c r="R3" s="19" t="s">
        <v>66</v>
      </c>
      <c r="S3" s="19">
        <v>40</v>
      </c>
      <c r="T3" s="19" t="str">
        <f t="shared" ref="T3:T66" si="0">IF($S3="","",IF($S3&lt;=4,"&lt;5",IF($S3&lt;=17,"5-17",IF($S3&lt;=49,"18-49","&gt;50"))))</f>
        <v>18-49</v>
      </c>
      <c r="U3" s="19">
        <v>4165397264</v>
      </c>
      <c r="V3" s="19"/>
      <c r="W3" s="142" t="s">
        <v>68</v>
      </c>
      <c r="X3" s="19" t="s">
        <v>67</v>
      </c>
      <c r="Y3" s="22" t="s">
        <v>68</v>
      </c>
      <c r="Z3" s="22" t="s">
        <v>68</v>
      </c>
      <c r="AA3" s="22" t="s">
        <v>68</v>
      </c>
      <c r="AB3" s="22" t="s">
        <v>68</v>
      </c>
      <c r="AC3" s="22" t="s">
        <v>67</v>
      </c>
      <c r="AD3" s="22" t="s">
        <v>67</v>
      </c>
      <c r="AE3" s="22" t="s">
        <v>68</v>
      </c>
      <c r="AF3" s="22" t="s">
        <v>68</v>
      </c>
      <c r="AG3" s="22" t="s">
        <v>68</v>
      </c>
      <c r="AH3" s="22" t="s">
        <v>68</v>
      </c>
      <c r="AI3" s="22" t="s">
        <v>68</v>
      </c>
      <c r="AJ3" s="22" t="s">
        <v>68</v>
      </c>
      <c r="AK3" s="22"/>
    </row>
    <row r="4" spans="1:37" ht="14.25">
      <c r="A4" s="19">
        <v>3</v>
      </c>
      <c r="B4" s="20" t="s">
        <v>137</v>
      </c>
      <c r="C4" s="20" t="s">
        <v>57</v>
      </c>
      <c r="D4" s="20" t="s">
        <v>58</v>
      </c>
      <c r="E4" s="20" t="s">
        <v>8</v>
      </c>
      <c r="F4" s="19" t="s">
        <v>138</v>
      </c>
      <c r="G4" s="19" t="s">
        <v>139</v>
      </c>
      <c r="H4" s="19" t="s">
        <v>61</v>
      </c>
      <c r="I4" s="19" t="s">
        <v>62</v>
      </c>
      <c r="J4" s="19"/>
      <c r="K4" s="19" t="s">
        <v>140</v>
      </c>
      <c r="L4" s="19" t="str">
        <f>LEFT($Q4,4)&amp;"_"&amp;COUNTIF($Q$2:$Q$63,$Q4)&amp;"_"&amp;COUNTIF($Q$2:Q4,$Q4)</f>
        <v>1251_1_1</v>
      </c>
      <c r="M4" s="19" t="str">
        <f>$L4&amp;"_"&amp;TEXT(COUNTIF($L$2:L4,$L4),"0000")</f>
        <v>1251_1_1_0001</v>
      </c>
      <c r="N4" s="19" t="s">
        <v>144</v>
      </c>
      <c r="O4" s="19" t="s">
        <v>145</v>
      </c>
      <c r="P4" s="19" t="s">
        <v>141</v>
      </c>
      <c r="Q4" s="19">
        <v>12511715</v>
      </c>
      <c r="R4" s="19" t="s">
        <v>66</v>
      </c>
      <c r="S4" s="19">
        <v>48</v>
      </c>
      <c r="T4" s="19" t="str">
        <f t="shared" si="0"/>
        <v>18-49</v>
      </c>
      <c r="U4" s="19">
        <v>2126425554</v>
      </c>
      <c r="V4" s="19"/>
      <c r="W4" s="142" t="s">
        <v>68</v>
      </c>
      <c r="X4" s="19" t="s">
        <v>67</v>
      </c>
      <c r="Y4" s="22" t="s">
        <v>68</v>
      </c>
      <c r="Z4" s="22" t="s">
        <v>67</v>
      </c>
      <c r="AA4" s="22" t="s">
        <v>68</v>
      </c>
      <c r="AB4" s="22" t="s">
        <v>68</v>
      </c>
      <c r="AC4" s="22" t="s">
        <v>67</v>
      </c>
      <c r="AD4" s="22" t="s">
        <v>67</v>
      </c>
      <c r="AE4" s="22" t="s">
        <v>68</v>
      </c>
      <c r="AF4" s="22" t="s">
        <v>68</v>
      </c>
      <c r="AG4" s="22" t="s">
        <v>68</v>
      </c>
      <c r="AH4" s="22" t="s">
        <v>68</v>
      </c>
      <c r="AI4" s="22" t="s">
        <v>68</v>
      </c>
      <c r="AJ4" s="22" t="s">
        <v>68</v>
      </c>
      <c r="AK4" s="22"/>
    </row>
    <row r="5" spans="1:37" ht="14.25">
      <c r="A5" s="19">
        <v>4</v>
      </c>
      <c r="B5" s="20" t="s">
        <v>137</v>
      </c>
      <c r="C5" s="20" t="s">
        <v>57</v>
      </c>
      <c r="D5" s="20" t="s">
        <v>58</v>
      </c>
      <c r="E5" s="20" t="s">
        <v>8</v>
      </c>
      <c r="F5" s="19" t="s">
        <v>138</v>
      </c>
      <c r="G5" s="19" t="s">
        <v>139</v>
      </c>
      <c r="H5" s="19" t="s">
        <v>61</v>
      </c>
      <c r="I5" s="19" t="s">
        <v>62</v>
      </c>
      <c r="J5" s="19"/>
      <c r="K5" s="19" t="s">
        <v>140</v>
      </c>
      <c r="L5" s="19" t="str">
        <f>LEFT($Q5,4)&amp;"_"&amp;COUNTIF($Q$2:$Q$63,$Q5)&amp;"_"&amp;COUNTIF($Q$2:Q5,$Q5)</f>
        <v>9487_1_1</v>
      </c>
      <c r="M5" s="19" t="str">
        <f>$L5&amp;"_"&amp;TEXT(COUNTIF($L$2:L5,$L5),"0000")</f>
        <v>9487_1_1_0001</v>
      </c>
      <c r="N5" s="19" t="s">
        <v>146</v>
      </c>
      <c r="O5" s="19" t="s">
        <v>147</v>
      </c>
      <c r="P5" s="19" t="s">
        <v>148</v>
      </c>
      <c r="Q5" s="19">
        <v>9487897</v>
      </c>
      <c r="R5" s="19" t="s">
        <v>66</v>
      </c>
      <c r="S5" s="19">
        <v>51</v>
      </c>
      <c r="T5" s="19" t="str">
        <f t="shared" si="0"/>
        <v>&gt;50</v>
      </c>
      <c r="U5" s="19">
        <v>4167149403</v>
      </c>
      <c r="V5" s="19"/>
      <c r="W5" s="142" t="s">
        <v>68</v>
      </c>
      <c r="X5" s="19" t="s">
        <v>67</v>
      </c>
      <c r="Y5" s="22" t="s">
        <v>68</v>
      </c>
      <c r="Z5" s="22" t="s">
        <v>68</v>
      </c>
      <c r="AA5" s="22" t="s">
        <v>68</v>
      </c>
      <c r="AB5" s="22" t="s">
        <v>68</v>
      </c>
      <c r="AC5" s="22" t="s">
        <v>67</v>
      </c>
      <c r="AD5" s="22" t="s">
        <v>68</v>
      </c>
      <c r="AE5" s="22" t="s">
        <v>68</v>
      </c>
      <c r="AF5" s="22" t="s">
        <v>68</v>
      </c>
      <c r="AG5" s="22" t="s">
        <v>68</v>
      </c>
      <c r="AH5" s="22" t="s">
        <v>68</v>
      </c>
      <c r="AI5" s="22" t="s">
        <v>67</v>
      </c>
      <c r="AJ5" s="22" t="s">
        <v>68</v>
      </c>
      <c r="AK5" s="22" t="s">
        <v>149</v>
      </c>
    </row>
    <row r="6" spans="1:37" ht="14.25">
      <c r="A6" s="19">
        <v>5</v>
      </c>
      <c r="B6" s="20" t="s">
        <v>137</v>
      </c>
      <c r="C6" s="20" t="s">
        <v>57</v>
      </c>
      <c r="D6" s="20" t="s">
        <v>58</v>
      </c>
      <c r="E6" s="20" t="s">
        <v>8</v>
      </c>
      <c r="F6" s="19" t="s">
        <v>138</v>
      </c>
      <c r="G6" s="19" t="s">
        <v>139</v>
      </c>
      <c r="H6" s="19" t="s">
        <v>61</v>
      </c>
      <c r="I6" s="19" t="s">
        <v>62</v>
      </c>
      <c r="J6" s="19"/>
      <c r="K6" s="19" t="s">
        <v>140</v>
      </c>
      <c r="L6" s="19" t="str">
        <f>LEFT($Q6,4)&amp;"_"&amp;COUNTIF($Q$2:$Q$63,$Q6)&amp;"_"&amp;COUNTIF($Q$2:Q6,$Q6)</f>
        <v>6968_1_1</v>
      </c>
      <c r="M6" s="19" t="str">
        <f>$L6&amp;"_"&amp;TEXT(COUNTIF($L$2:L6,$L6),"0000")</f>
        <v>6968_1_1_0001</v>
      </c>
      <c r="N6" s="19" t="s">
        <v>150</v>
      </c>
      <c r="O6" s="19" t="s">
        <v>100</v>
      </c>
      <c r="P6" s="19" t="s">
        <v>151</v>
      </c>
      <c r="Q6" s="19">
        <v>6968970</v>
      </c>
      <c r="R6" s="19" t="s">
        <v>66</v>
      </c>
      <c r="S6" s="19">
        <v>56</v>
      </c>
      <c r="T6" s="19" t="str">
        <f t="shared" si="0"/>
        <v>&gt;50</v>
      </c>
      <c r="U6" s="19">
        <v>4264184123</v>
      </c>
      <c r="V6" s="19"/>
      <c r="W6" s="142" t="s">
        <v>68</v>
      </c>
      <c r="X6" s="19" t="s">
        <v>67</v>
      </c>
      <c r="Y6" s="22" t="s">
        <v>68</v>
      </c>
      <c r="Z6" s="22" t="s">
        <v>67</v>
      </c>
      <c r="AA6" s="22" t="s">
        <v>68</v>
      </c>
      <c r="AB6" s="22" t="s">
        <v>68</v>
      </c>
      <c r="AC6" s="22" t="s">
        <v>67</v>
      </c>
      <c r="AD6" s="22" t="s">
        <v>67</v>
      </c>
      <c r="AE6" s="22" t="s">
        <v>68</v>
      </c>
      <c r="AF6" s="22" t="s">
        <v>68</v>
      </c>
      <c r="AG6" s="22" t="s">
        <v>68</v>
      </c>
      <c r="AH6" s="22" t="s">
        <v>68</v>
      </c>
      <c r="AI6" s="22" t="s">
        <v>68</v>
      </c>
      <c r="AJ6" s="22" t="s">
        <v>68</v>
      </c>
      <c r="AK6" s="22"/>
    </row>
    <row r="7" spans="1:37" ht="14.25">
      <c r="A7" s="19">
        <v>6</v>
      </c>
      <c r="B7" s="20" t="s">
        <v>137</v>
      </c>
      <c r="C7" s="20" t="s">
        <v>57</v>
      </c>
      <c r="D7" s="20" t="s">
        <v>58</v>
      </c>
      <c r="E7" s="20" t="s">
        <v>8</v>
      </c>
      <c r="F7" s="19" t="s">
        <v>138</v>
      </c>
      <c r="G7" s="19" t="s">
        <v>139</v>
      </c>
      <c r="H7" s="19" t="s">
        <v>61</v>
      </c>
      <c r="I7" s="19" t="s">
        <v>62</v>
      </c>
      <c r="J7" s="19"/>
      <c r="K7" s="19" t="s">
        <v>140</v>
      </c>
      <c r="L7" s="19" t="str">
        <f>LEFT($Q7,4)&amp;"_"&amp;COUNTIF($Q$2:$Q$63,$Q7)&amp;"_"&amp;COUNTIF($Q$2:Q7,$Q7)</f>
        <v>1159_1_1</v>
      </c>
      <c r="M7" s="19" t="str">
        <f>$L7&amp;"_"&amp;TEXT(COUNTIF($L$2:L7,$L7),"0000")</f>
        <v>1159_1_1_0001</v>
      </c>
      <c r="N7" s="19" t="s">
        <v>152</v>
      </c>
      <c r="O7" s="19" t="s">
        <v>153</v>
      </c>
      <c r="P7" s="19" t="s">
        <v>154</v>
      </c>
      <c r="Q7" s="19">
        <v>11590468</v>
      </c>
      <c r="R7" s="19" t="s">
        <v>66</v>
      </c>
      <c r="S7" s="19">
        <v>46</v>
      </c>
      <c r="T7" s="19" t="str">
        <f t="shared" si="0"/>
        <v>18-49</v>
      </c>
      <c r="U7" s="19">
        <v>4264881172</v>
      </c>
      <c r="V7" s="19"/>
      <c r="W7" s="142" t="s">
        <v>68</v>
      </c>
      <c r="X7" s="19" t="s">
        <v>67</v>
      </c>
      <c r="Y7" s="19" t="s">
        <v>67</v>
      </c>
      <c r="Z7" s="22" t="s">
        <v>68</v>
      </c>
      <c r="AA7" s="22" t="s">
        <v>68</v>
      </c>
      <c r="AB7" s="22" t="s">
        <v>68</v>
      </c>
      <c r="AC7" s="22" t="s">
        <v>67</v>
      </c>
      <c r="AD7" s="22" t="s">
        <v>68</v>
      </c>
      <c r="AE7" s="22" t="s">
        <v>68</v>
      </c>
      <c r="AF7" s="22" t="s">
        <v>68</v>
      </c>
      <c r="AG7" s="22" t="s">
        <v>68</v>
      </c>
      <c r="AH7" s="22" t="s">
        <v>67</v>
      </c>
      <c r="AI7" s="22" t="s">
        <v>68</v>
      </c>
      <c r="AJ7" s="22" t="s">
        <v>68</v>
      </c>
      <c r="AK7" s="22" t="s">
        <v>149</v>
      </c>
    </row>
    <row r="8" spans="1:37" ht="14.25">
      <c r="A8" s="19">
        <v>7</v>
      </c>
      <c r="B8" s="20" t="s">
        <v>137</v>
      </c>
      <c r="C8" s="20" t="s">
        <v>57</v>
      </c>
      <c r="D8" s="20" t="s">
        <v>58</v>
      </c>
      <c r="E8" s="20" t="s">
        <v>8</v>
      </c>
      <c r="F8" s="19" t="s">
        <v>138</v>
      </c>
      <c r="G8" s="19" t="s">
        <v>139</v>
      </c>
      <c r="H8" s="19" t="s">
        <v>61</v>
      </c>
      <c r="I8" s="19" t="s">
        <v>62</v>
      </c>
      <c r="J8" s="19"/>
      <c r="K8" s="19" t="s">
        <v>140</v>
      </c>
      <c r="L8" s="19" t="str">
        <f>LEFT($Q8,4)&amp;"_"&amp;COUNTIF($Q$2:$Q$63,$Q8)&amp;"_"&amp;COUNTIF($Q$2:Q8,$Q8)</f>
        <v>6364_1_1</v>
      </c>
      <c r="M8" s="19" t="str">
        <f>$L8&amp;"_"&amp;TEXT(COUNTIF($L$2:L8,$L8),"0000")</f>
        <v>6364_1_1_0001</v>
      </c>
      <c r="N8" s="19" t="s">
        <v>155</v>
      </c>
      <c r="O8" s="19"/>
      <c r="P8" s="19" t="s">
        <v>156</v>
      </c>
      <c r="Q8" s="19">
        <v>6364269</v>
      </c>
      <c r="R8" s="19" t="s">
        <v>66</v>
      </c>
      <c r="S8" s="19">
        <v>56</v>
      </c>
      <c r="T8" s="19" t="str">
        <f t="shared" si="0"/>
        <v>&gt;50</v>
      </c>
      <c r="U8" s="19">
        <v>2126819237</v>
      </c>
      <c r="V8" s="19"/>
      <c r="W8" s="142" t="s">
        <v>68</v>
      </c>
      <c r="X8" s="19" t="s">
        <v>67</v>
      </c>
      <c r="Y8" s="22" t="s">
        <v>68</v>
      </c>
      <c r="Z8" s="22" t="s">
        <v>68</v>
      </c>
      <c r="AA8" s="22" t="s">
        <v>68</v>
      </c>
      <c r="AB8" s="22" t="s">
        <v>68</v>
      </c>
      <c r="AC8" s="22" t="s">
        <v>67</v>
      </c>
      <c r="AD8" s="22" t="s">
        <v>67</v>
      </c>
      <c r="AE8" s="22" t="s">
        <v>68</v>
      </c>
      <c r="AF8" s="22" t="s">
        <v>68</v>
      </c>
      <c r="AG8" s="22" t="s">
        <v>68</v>
      </c>
      <c r="AH8" s="22" t="s">
        <v>68</v>
      </c>
      <c r="AI8" s="22" t="s">
        <v>68</v>
      </c>
      <c r="AJ8" s="22" t="s">
        <v>67</v>
      </c>
      <c r="AK8" s="22"/>
    </row>
    <row r="9" spans="1:37" ht="14.25">
      <c r="A9" s="19">
        <v>8</v>
      </c>
      <c r="B9" s="20" t="s">
        <v>137</v>
      </c>
      <c r="C9" s="20" t="s">
        <v>57</v>
      </c>
      <c r="D9" s="20" t="s">
        <v>58</v>
      </c>
      <c r="E9" s="20" t="s">
        <v>8</v>
      </c>
      <c r="F9" s="19" t="s">
        <v>138</v>
      </c>
      <c r="G9" s="19" t="s">
        <v>139</v>
      </c>
      <c r="H9" s="19" t="s">
        <v>61</v>
      </c>
      <c r="I9" s="19" t="s">
        <v>62</v>
      </c>
      <c r="J9" s="19"/>
      <c r="K9" s="19" t="s">
        <v>140</v>
      </c>
      <c r="L9" s="19" t="str">
        <f>LEFT($Q9,4)&amp;"_"&amp;COUNTIF($Q$2:$Q$63,$Q9)&amp;"_"&amp;COUNTIF($Q$2:Q9,$Q9)</f>
        <v>2291_1_1</v>
      </c>
      <c r="M9" s="19" t="str">
        <f>$L9&amp;"_"&amp;TEXT(COUNTIF($L$2:L9,$L9),"0000")</f>
        <v>2291_1_1_0001</v>
      </c>
      <c r="N9" s="19" t="s">
        <v>157</v>
      </c>
      <c r="O9" s="19"/>
      <c r="P9" s="19" t="s">
        <v>97</v>
      </c>
      <c r="Q9" s="19">
        <v>22910008</v>
      </c>
      <c r="R9" s="19" t="s">
        <v>66</v>
      </c>
      <c r="S9" s="19">
        <v>45</v>
      </c>
      <c r="T9" s="19" t="str">
        <f t="shared" si="0"/>
        <v>18-49</v>
      </c>
      <c r="U9" s="19">
        <v>4169335192</v>
      </c>
      <c r="V9" s="19"/>
      <c r="W9" s="142" t="s">
        <v>68</v>
      </c>
      <c r="X9" s="19" t="s">
        <v>67</v>
      </c>
      <c r="Y9" s="19" t="s">
        <v>67</v>
      </c>
      <c r="Z9" s="22" t="s">
        <v>67</v>
      </c>
      <c r="AA9" s="22" t="s">
        <v>68</v>
      </c>
      <c r="AB9" s="22" t="s">
        <v>68</v>
      </c>
      <c r="AC9" s="22" t="s">
        <v>67</v>
      </c>
      <c r="AD9" s="22" t="s">
        <v>67</v>
      </c>
      <c r="AE9" s="22" t="s">
        <v>68</v>
      </c>
      <c r="AF9" s="22" t="s">
        <v>68</v>
      </c>
      <c r="AG9" s="22" t="s">
        <v>68</v>
      </c>
      <c r="AH9" s="22" t="s">
        <v>68</v>
      </c>
      <c r="AI9" s="22" t="s">
        <v>68</v>
      </c>
      <c r="AJ9" s="22" t="s">
        <v>68</v>
      </c>
      <c r="AK9" s="22" t="s">
        <v>149</v>
      </c>
    </row>
    <row r="10" spans="1:37" ht="14.25">
      <c r="A10" s="19">
        <v>9</v>
      </c>
      <c r="B10" s="20" t="s">
        <v>137</v>
      </c>
      <c r="C10" s="20" t="s">
        <v>57</v>
      </c>
      <c r="D10" s="20" t="s">
        <v>58</v>
      </c>
      <c r="E10" s="20" t="s">
        <v>8</v>
      </c>
      <c r="F10" s="19" t="s">
        <v>138</v>
      </c>
      <c r="G10" s="19" t="s">
        <v>139</v>
      </c>
      <c r="H10" s="19" t="s">
        <v>61</v>
      </c>
      <c r="I10" s="19" t="s">
        <v>62</v>
      </c>
      <c r="J10" s="19"/>
      <c r="K10" s="19" t="s">
        <v>140</v>
      </c>
      <c r="L10" s="19" t="str">
        <f>LEFT($Q10,4)&amp;"_"&amp;COUNTIF($Q$2:$Q$63,$Q10)&amp;"_"&amp;COUNTIF($Q$2:Q10,$Q10)</f>
        <v>1570_1_1</v>
      </c>
      <c r="M10" s="19" t="str">
        <f>$L10&amp;"_"&amp;TEXT(COUNTIF($L$2:L10,$L10),"0000")</f>
        <v>1570_1_1_0001</v>
      </c>
      <c r="N10" s="19" t="s">
        <v>158</v>
      </c>
      <c r="O10" s="19"/>
      <c r="P10" s="19" t="s">
        <v>159</v>
      </c>
      <c r="Q10" s="19">
        <v>15700657</v>
      </c>
      <c r="R10" s="19" t="s">
        <v>66</v>
      </c>
      <c r="S10" s="19">
        <v>37</v>
      </c>
      <c r="T10" s="19" t="str">
        <f t="shared" si="0"/>
        <v>18-49</v>
      </c>
      <c r="U10" s="19">
        <v>4241510492</v>
      </c>
      <c r="V10" s="19"/>
      <c r="W10" s="142" t="s">
        <v>68</v>
      </c>
      <c r="X10" s="19" t="s">
        <v>67</v>
      </c>
      <c r="Y10" s="19" t="s">
        <v>67</v>
      </c>
      <c r="Z10" s="22" t="s">
        <v>67</v>
      </c>
      <c r="AA10" s="22" t="s">
        <v>68</v>
      </c>
      <c r="AB10" s="22" t="s">
        <v>68</v>
      </c>
      <c r="AC10" s="22" t="s">
        <v>67</v>
      </c>
      <c r="AD10" s="22" t="s">
        <v>67</v>
      </c>
      <c r="AE10" s="22" t="s">
        <v>68</v>
      </c>
      <c r="AF10" s="22" t="s">
        <v>68</v>
      </c>
      <c r="AG10" s="22" t="s">
        <v>68</v>
      </c>
      <c r="AH10" s="22" t="s">
        <v>68</v>
      </c>
      <c r="AI10" s="22" t="s">
        <v>68</v>
      </c>
      <c r="AJ10" s="22" t="s">
        <v>68</v>
      </c>
      <c r="AK10" s="22"/>
    </row>
    <row r="11" spans="1:37" ht="14.25">
      <c r="A11" s="19">
        <v>10</v>
      </c>
      <c r="B11" s="20" t="s">
        <v>137</v>
      </c>
      <c r="C11" s="20" t="s">
        <v>57</v>
      </c>
      <c r="D11" s="20" t="s">
        <v>58</v>
      </c>
      <c r="E11" s="20" t="s">
        <v>8</v>
      </c>
      <c r="F11" s="19" t="s">
        <v>138</v>
      </c>
      <c r="G11" s="19" t="s">
        <v>139</v>
      </c>
      <c r="H11" s="19" t="s">
        <v>61</v>
      </c>
      <c r="I11" s="19" t="s">
        <v>62</v>
      </c>
      <c r="J11" s="19"/>
      <c r="K11" s="19" t="s">
        <v>140</v>
      </c>
      <c r="L11" s="19" t="str">
        <f>LEFT($Q11,4)&amp;"_"&amp;COUNTIF($Q$2:$Q$63,$Q11)&amp;"_"&amp;COUNTIF($Q$2:Q11,$Q11)</f>
        <v>6221_1_1</v>
      </c>
      <c r="M11" s="19" t="str">
        <f>$L11&amp;"_"&amp;TEXT(COUNTIF($L$2:L11,$L11),"0000")</f>
        <v>6221_1_1_0001</v>
      </c>
      <c r="N11" s="19" t="s">
        <v>160</v>
      </c>
      <c r="O11" s="19"/>
      <c r="P11" s="19" t="s">
        <v>161</v>
      </c>
      <c r="Q11" s="19">
        <v>6221060</v>
      </c>
      <c r="R11" s="19" t="s">
        <v>66</v>
      </c>
      <c r="S11" s="19">
        <v>51</v>
      </c>
      <c r="T11" s="19" t="str">
        <f t="shared" si="0"/>
        <v>&gt;50</v>
      </c>
      <c r="U11" s="19">
        <v>4261215115</v>
      </c>
      <c r="V11" s="19"/>
      <c r="W11" s="142" t="s">
        <v>68</v>
      </c>
      <c r="X11" s="19" t="s">
        <v>67</v>
      </c>
      <c r="Y11" s="22" t="s">
        <v>68</v>
      </c>
      <c r="Z11" s="22" t="s">
        <v>68</v>
      </c>
      <c r="AA11" s="22" t="s">
        <v>68</v>
      </c>
      <c r="AB11" s="22" t="s">
        <v>68</v>
      </c>
      <c r="AC11" s="22" t="s">
        <v>67</v>
      </c>
      <c r="AD11" s="22" t="s">
        <v>67</v>
      </c>
      <c r="AE11" s="22" t="s">
        <v>68</v>
      </c>
      <c r="AF11" s="22" t="s">
        <v>68</v>
      </c>
      <c r="AG11" s="22" t="s">
        <v>68</v>
      </c>
      <c r="AH11" s="22" t="s">
        <v>68</v>
      </c>
      <c r="AI11" s="22" t="s">
        <v>68</v>
      </c>
      <c r="AJ11" s="22" t="s">
        <v>68</v>
      </c>
      <c r="AK11" s="22" t="s">
        <v>149</v>
      </c>
    </row>
    <row r="12" spans="1:37" ht="14.25">
      <c r="A12" s="19">
        <v>11</v>
      </c>
      <c r="B12" s="20" t="s">
        <v>137</v>
      </c>
      <c r="C12" s="20" t="s">
        <v>57</v>
      </c>
      <c r="D12" s="20" t="s">
        <v>58</v>
      </c>
      <c r="E12" s="20" t="s">
        <v>8</v>
      </c>
      <c r="F12" s="19" t="s">
        <v>138</v>
      </c>
      <c r="G12" s="19" t="s">
        <v>139</v>
      </c>
      <c r="H12" s="19" t="s">
        <v>61</v>
      </c>
      <c r="I12" s="19" t="s">
        <v>62</v>
      </c>
      <c r="J12" s="19"/>
      <c r="K12" s="19" t="s">
        <v>140</v>
      </c>
      <c r="L12" s="19" t="str">
        <f>LEFT($Q12,4)&amp;"_"&amp;COUNTIF($Q$2:$Q$63,$Q12)&amp;"_"&amp;COUNTIF($Q$2:Q12,$Q12)</f>
        <v>1036_1_1</v>
      </c>
      <c r="M12" s="19" t="str">
        <f>$L12&amp;"_"&amp;TEXT(COUNTIF($L$2:L12,$L12),"0000")</f>
        <v>1036_1_1_0001</v>
      </c>
      <c r="N12" s="19" t="s">
        <v>162</v>
      </c>
      <c r="O12" s="19" t="s">
        <v>163</v>
      </c>
      <c r="P12" s="19" t="s">
        <v>164</v>
      </c>
      <c r="Q12" s="19">
        <v>10363763</v>
      </c>
      <c r="R12" s="19" t="s">
        <v>66</v>
      </c>
      <c r="S12" s="19">
        <v>50</v>
      </c>
      <c r="T12" s="19" t="str">
        <f t="shared" si="0"/>
        <v>&gt;50</v>
      </c>
      <c r="U12" s="19">
        <v>4125405627</v>
      </c>
      <c r="V12" s="19"/>
      <c r="W12" s="142" t="s">
        <v>68</v>
      </c>
      <c r="X12" s="19" t="s">
        <v>67</v>
      </c>
      <c r="Y12" s="19" t="s">
        <v>67</v>
      </c>
      <c r="Z12" s="22" t="s">
        <v>68</v>
      </c>
      <c r="AA12" s="22" t="s">
        <v>68</v>
      </c>
      <c r="AB12" s="22" t="s">
        <v>68</v>
      </c>
      <c r="AC12" s="22" t="s">
        <v>67</v>
      </c>
      <c r="AD12" s="22" t="s">
        <v>67</v>
      </c>
      <c r="AE12" s="22" t="s">
        <v>68</v>
      </c>
      <c r="AF12" s="22" t="s">
        <v>68</v>
      </c>
      <c r="AG12" s="22" t="s">
        <v>68</v>
      </c>
      <c r="AH12" s="22" t="s">
        <v>68</v>
      </c>
      <c r="AI12" s="22" t="s">
        <v>68</v>
      </c>
      <c r="AJ12" s="22" t="s">
        <v>68</v>
      </c>
      <c r="AK12" s="22" t="s">
        <v>149</v>
      </c>
    </row>
    <row r="13" spans="1:37" ht="14.25">
      <c r="A13" s="19">
        <v>12</v>
      </c>
      <c r="B13" s="20" t="s">
        <v>137</v>
      </c>
      <c r="C13" s="20" t="s">
        <v>57</v>
      </c>
      <c r="D13" s="20" t="s">
        <v>58</v>
      </c>
      <c r="E13" s="20" t="s">
        <v>8</v>
      </c>
      <c r="F13" s="19" t="s">
        <v>138</v>
      </c>
      <c r="G13" s="19" t="s">
        <v>139</v>
      </c>
      <c r="H13" s="19" t="s">
        <v>61</v>
      </c>
      <c r="I13" s="19" t="s">
        <v>62</v>
      </c>
      <c r="J13" s="19"/>
      <c r="K13" s="19" t="s">
        <v>140</v>
      </c>
      <c r="L13" s="19" t="str">
        <f>LEFT($Q13,4)&amp;"_"&amp;COUNTIF($Q$2:$Q$63,$Q13)&amp;"_"&amp;COUNTIF($Q$2:Q13,$Q13)</f>
        <v>1386_1_1</v>
      </c>
      <c r="M13" s="19" t="str">
        <f>$L13&amp;"_"&amp;TEXT(COUNTIF($L$2:L13,$L13),"0000")</f>
        <v>1386_1_1_0001</v>
      </c>
      <c r="N13" s="19" t="s">
        <v>165</v>
      </c>
      <c r="O13" s="19" t="s">
        <v>166</v>
      </c>
      <c r="P13" s="19" t="s">
        <v>167</v>
      </c>
      <c r="Q13" s="19">
        <v>13865377</v>
      </c>
      <c r="R13" s="19" t="s">
        <v>66</v>
      </c>
      <c r="S13" s="19">
        <v>41</v>
      </c>
      <c r="T13" s="19" t="str">
        <f t="shared" si="0"/>
        <v>18-49</v>
      </c>
      <c r="U13" s="19">
        <v>4129105539</v>
      </c>
      <c r="V13" s="19"/>
      <c r="W13" s="142" t="s">
        <v>67</v>
      </c>
      <c r="X13" s="19" t="s">
        <v>67</v>
      </c>
      <c r="Y13" s="22" t="s">
        <v>68</v>
      </c>
      <c r="Z13" s="22" t="s">
        <v>67</v>
      </c>
      <c r="AA13" s="22" t="s">
        <v>68</v>
      </c>
      <c r="AB13" s="22" t="s">
        <v>68</v>
      </c>
      <c r="AC13" s="22" t="s">
        <v>68</v>
      </c>
      <c r="AD13" s="22" t="s">
        <v>67</v>
      </c>
      <c r="AE13" s="22" t="s">
        <v>68</v>
      </c>
      <c r="AF13" s="22" t="s">
        <v>68</v>
      </c>
      <c r="AG13" s="22" t="s">
        <v>68</v>
      </c>
      <c r="AH13" s="22" t="s">
        <v>68</v>
      </c>
      <c r="AI13" s="22" t="s">
        <v>68</v>
      </c>
      <c r="AJ13" s="22" t="s">
        <v>68</v>
      </c>
      <c r="AK13" s="22" t="s">
        <v>149</v>
      </c>
    </row>
    <row r="14" spans="1:37" ht="14.25">
      <c r="A14" s="19">
        <v>13</v>
      </c>
      <c r="B14" s="20" t="s">
        <v>137</v>
      </c>
      <c r="C14" s="20" t="s">
        <v>57</v>
      </c>
      <c r="D14" s="20" t="s">
        <v>58</v>
      </c>
      <c r="E14" s="20" t="s">
        <v>8</v>
      </c>
      <c r="F14" s="19" t="s">
        <v>138</v>
      </c>
      <c r="G14" s="19" t="s">
        <v>139</v>
      </c>
      <c r="H14" s="19" t="s">
        <v>61</v>
      </c>
      <c r="I14" s="19" t="s">
        <v>62</v>
      </c>
      <c r="J14" s="19"/>
      <c r="K14" s="19" t="s">
        <v>140</v>
      </c>
      <c r="L14" s="19" t="str">
        <f>LEFT($Q14,4)&amp;"_"&amp;COUNTIF($Q$2:$Q$63,$Q14)&amp;"_"&amp;COUNTIF($Q$2:Q14,$Q14)</f>
        <v>2431_1_1</v>
      </c>
      <c r="M14" s="19" t="str">
        <f>$L14&amp;"_"&amp;TEXT(COUNTIF($L$2:L14,$L14),"0000")</f>
        <v>2431_1_1_0001</v>
      </c>
      <c r="N14" s="19" t="s">
        <v>168</v>
      </c>
      <c r="O14" s="19" t="s">
        <v>150</v>
      </c>
      <c r="P14" s="19" t="s">
        <v>169</v>
      </c>
      <c r="Q14" s="19">
        <v>24315233</v>
      </c>
      <c r="R14" s="19" t="s">
        <v>66</v>
      </c>
      <c r="S14" s="19">
        <v>28</v>
      </c>
      <c r="T14" s="19" t="str">
        <f t="shared" si="0"/>
        <v>18-49</v>
      </c>
      <c r="U14" s="19">
        <v>4125405627</v>
      </c>
      <c r="V14" s="19"/>
      <c r="W14" s="142" t="s">
        <v>68</v>
      </c>
      <c r="X14" s="19" t="s">
        <v>67</v>
      </c>
      <c r="Y14" s="22" t="s">
        <v>68</v>
      </c>
      <c r="Z14" s="22" t="s">
        <v>67</v>
      </c>
      <c r="AA14" s="22" t="s">
        <v>68</v>
      </c>
      <c r="AB14" s="22" t="s">
        <v>68</v>
      </c>
      <c r="AC14" s="22" t="s">
        <v>68</v>
      </c>
      <c r="AD14" s="22" t="s">
        <v>67</v>
      </c>
      <c r="AE14" s="22" t="s">
        <v>68</v>
      </c>
      <c r="AF14" s="22" t="s">
        <v>68</v>
      </c>
      <c r="AG14" s="22" t="s">
        <v>68</v>
      </c>
      <c r="AH14" s="22" t="s">
        <v>68</v>
      </c>
      <c r="AI14" s="22" t="s">
        <v>68</v>
      </c>
      <c r="AJ14" s="22" t="s">
        <v>68</v>
      </c>
      <c r="AK14" s="22" t="s">
        <v>149</v>
      </c>
    </row>
    <row r="15" spans="1:37" ht="14.25">
      <c r="A15" s="19">
        <v>14</v>
      </c>
      <c r="B15" s="20" t="s">
        <v>137</v>
      </c>
      <c r="C15" s="20" t="s">
        <v>57</v>
      </c>
      <c r="D15" s="20" t="s">
        <v>58</v>
      </c>
      <c r="E15" s="20" t="s">
        <v>8</v>
      </c>
      <c r="F15" s="19" t="s">
        <v>138</v>
      </c>
      <c r="G15" s="19" t="s">
        <v>139</v>
      </c>
      <c r="H15" s="19" t="s">
        <v>61</v>
      </c>
      <c r="I15" s="19" t="s">
        <v>62</v>
      </c>
      <c r="J15" s="19"/>
      <c r="K15" s="19" t="s">
        <v>140</v>
      </c>
      <c r="L15" s="19" t="str">
        <f>LEFT($Q15,4)&amp;"_"&amp;COUNTIF($Q$2:$Q$63,$Q15)&amp;"_"&amp;COUNTIF($Q$2:Q15,$Q15)</f>
        <v>2075_1_1</v>
      </c>
      <c r="M15" s="19" t="str">
        <f>$L15&amp;"_"&amp;TEXT(COUNTIF($L$2:L15,$L15),"0000")</f>
        <v>2075_1_1_0001</v>
      </c>
      <c r="N15" s="19" t="s">
        <v>170</v>
      </c>
      <c r="O15" s="19" t="s">
        <v>111</v>
      </c>
      <c r="P15" s="19" t="s">
        <v>171</v>
      </c>
      <c r="Q15" s="19">
        <v>20756305</v>
      </c>
      <c r="R15" s="19" t="s">
        <v>66</v>
      </c>
      <c r="S15" s="19">
        <v>31</v>
      </c>
      <c r="T15" s="19" t="str">
        <f t="shared" si="0"/>
        <v>18-49</v>
      </c>
      <c r="U15" s="19">
        <v>4120196353</v>
      </c>
      <c r="V15" s="19"/>
      <c r="W15" s="142" t="s">
        <v>68</v>
      </c>
      <c r="X15" s="19" t="s">
        <v>67</v>
      </c>
      <c r="Y15" s="22" t="s">
        <v>68</v>
      </c>
      <c r="Z15" s="22" t="s">
        <v>67</v>
      </c>
      <c r="AA15" s="22" t="s">
        <v>68</v>
      </c>
      <c r="AB15" s="22" t="s">
        <v>68</v>
      </c>
      <c r="AC15" s="22" t="s">
        <v>68</v>
      </c>
      <c r="AD15" s="22" t="s">
        <v>67</v>
      </c>
      <c r="AE15" s="22" t="s">
        <v>68</v>
      </c>
      <c r="AF15" s="22" t="s">
        <v>68</v>
      </c>
      <c r="AG15" s="22" t="s">
        <v>68</v>
      </c>
      <c r="AH15" s="22" t="s">
        <v>68</v>
      </c>
      <c r="AI15" s="22" t="s">
        <v>68</v>
      </c>
      <c r="AJ15" s="22" t="s">
        <v>68</v>
      </c>
      <c r="AK15" s="22" t="s">
        <v>149</v>
      </c>
    </row>
    <row r="16" spans="1:37" ht="14.25">
      <c r="A16" s="19">
        <v>15</v>
      </c>
      <c r="B16" s="20" t="s">
        <v>137</v>
      </c>
      <c r="C16" s="20" t="s">
        <v>57</v>
      </c>
      <c r="D16" s="20" t="s">
        <v>58</v>
      </c>
      <c r="E16" s="20" t="s">
        <v>8</v>
      </c>
      <c r="F16" s="19" t="s">
        <v>138</v>
      </c>
      <c r="G16" s="19" t="s">
        <v>139</v>
      </c>
      <c r="H16" s="19" t="s">
        <v>61</v>
      </c>
      <c r="I16" s="19" t="s">
        <v>62</v>
      </c>
      <c r="J16" s="19"/>
      <c r="K16" s="19" t="s">
        <v>140</v>
      </c>
      <c r="L16" s="19" t="str">
        <f>LEFT($Q16,4)&amp;"_"&amp;COUNTIF($Q$2:$Q$63,$Q16)&amp;"_"&amp;COUNTIF($Q$2:Q16,$Q16)</f>
        <v>7948_1_1</v>
      </c>
      <c r="M16" s="19" t="str">
        <f>$L16&amp;"_"&amp;TEXT(COUNTIF($L$2:L16,$L16),"0000")</f>
        <v>7948_1_1_0001</v>
      </c>
      <c r="N16" s="19" t="s">
        <v>172</v>
      </c>
      <c r="O16" s="19"/>
      <c r="P16" s="19" t="s">
        <v>173</v>
      </c>
      <c r="Q16" s="19">
        <v>7948667</v>
      </c>
      <c r="R16" s="19" t="s">
        <v>66</v>
      </c>
      <c r="S16" s="19">
        <v>47</v>
      </c>
      <c r="T16" s="19" t="str">
        <f t="shared" si="0"/>
        <v>18-49</v>
      </c>
      <c r="U16" s="19">
        <v>4143065348</v>
      </c>
      <c r="V16" s="19"/>
      <c r="W16" s="142" t="s">
        <v>68</v>
      </c>
      <c r="X16" s="19" t="s">
        <v>67</v>
      </c>
      <c r="Y16" s="22" t="s">
        <v>68</v>
      </c>
      <c r="Z16" s="22" t="s">
        <v>67</v>
      </c>
      <c r="AA16" s="22" t="s">
        <v>68</v>
      </c>
      <c r="AB16" s="22" t="s">
        <v>68</v>
      </c>
      <c r="AC16" s="22" t="s">
        <v>68</v>
      </c>
      <c r="AD16" s="22" t="s">
        <v>67</v>
      </c>
      <c r="AE16" s="22" t="s">
        <v>68</v>
      </c>
      <c r="AF16" s="22" t="s">
        <v>68</v>
      </c>
      <c r="AG16" s="22" t="s">
        <v>68</v>
      </c>
      <c r="AH16" s="22" t="s">
        <v>68</v>
      </c>
      <c r="AI16" s="22" t="s">
        <v>68</v>
      </c>
      <c r="AJ16" s="22" t="s">
        <v>68</v>
      </c>
      <c r="AK16" s="22" t="s">
        <v>149</v>
      </c>
    </row>
    <row r="17" spans="1:37" ht="14.25">
      <c r="A17" s="19">
        <v>16</v>
      </c>
      <c r="B17" s="20" t="s">
        <v>137</v>
      </c>
      <c r="C17" s="20" t="s">
        <v>57</v>
      </c>
      <c r="D17" s="20" t="s">
        <v>58</v>
      </c>
      <c r="E17" s="20" t="s">
        <v>8</v>
      </c>
      <c r="F17" s="19" t="s">
        <v>138</v>
      </c>
      <c r="G17" s="19" t="s">
        <v>139</v>
      </c>
      <c r="H17" s="19" t="s">
        <v>61</v>
      </c>
      <c r="I17" s="19" t="s">
        <v>62</v>
      </c>
      <c r="J17" s="19"/>
      <c r="K17" s="19" t="s">
        <v>140</v>
      </c>
      <c r="L17" s="19" t="str">
        <f>LEFT($Q17,4)&amp;"_"&amp;COUNTIF($Q$2:$Q$63,$Q17)&amp;"_"&amp;COUNTIF($Q$2:Q17,$Q17)</f>
        <v>1190_1_1</v>
      </c>
      <c r="M17" s="19" t="str">
        <f>$L17&amp;"_"&amp;TEXT(COUNTIF($L$2:L17,$L17),"0000")</f>
        <v>1190_1_1_0001</v>
      </c>
      <c r="N17" s="19" t="s">
        <v>174</v>
      </c>
      <c r="O17" s="19" t="s">
        <v>175</v>
      </c>
      <c r="P17" s="19" t="s">
        <v>176</v>
      </c>
      <c r="Q17" s="19">
        <v>11908496</v>
      </c>
      <c r="R17" s="19" t="s">
        <v>66</v>
      </c>
      <c r="S17" s="19">
        <v>48</v>
      </c>
      <c r="T17" s="19" t="str">
        <f t="shared" si="0"/>
        <v>18-49</v>
      </c>
      <c r="U17" s="19">
        <v>4143149923</v>
      </c>
      <c r="V17" s="19"/>
      <c r="W17" s="142" t="s">
        <v>68</v>
      </c>
      <c r="X17" s="19" t="s">
        <v>67</v>
      </c>
      <c r="Y17" s="22" t="s">
        <v>68</v>
      </c>
      <c r="Z17" s="22" t="s">
        <v>67</v>
      </c>
      <c r="AA17" s="22" t="s">
        <v>68</v>
      </c>
      <c r="AB17" s="22" t="s">
        <v>68</v>
      </c>
      <c r="AC17" s="22" t="s">
        <v>68</v>
      </c>
      <c r="AD17" s="22" t="s">
        <v>67</v>
      </c>
      <c r="AE17" s="22" t="s">
        <v>68</v>
      </c>
      <c r="AF17" s="22" t="s">
        <v>68</v>
      </c>
      <c r="AG17" s="22" t="s">
        <v>68</v>
      </c>
      <c r="AH17" s="22" t="s">
        <v>68</v>
      </c>
      <c r="AI17" s="22" t="s">
        <v>68</v>
      </c>
      <c r="AJ17" s="22" t="s">
        <v>68</v>
      </c>
      <c r="AK17" s="22" t="s">
        <v>149</v>
      </c>
    </row>
    <row r="18" spans="1:37" ht="14.25">
      <c r="A18" s="19">
        <v>17</v>
      </c>
      <c r="B18" s="20" t="s">
        <v>137</v>
      </c>
      <c r="C18" s="20" t="s">
        <v>57</v>
      </c>
      <c r="D18" s="20" t="s">
        <v>58</v>
      </c>
      <c r="E18" s="20" t="s">
        <v>8</v>
      </c>
      <c r="F18" s="19" t="s">
        <v>138</v>
      </c>
      <c r="G18" s="19" t="s">
        <v>139</v>
      </c>
      <c r="H18" s="19" t="s">
        <v>61</v>
      </c>
      <c r="I18" s="19" t="s">
        <v>62</v>
      </c>
      <c r="J18" s="19"/>
      <c r="K18" s="19" t="s">
        <v>140</v>
      </c>
      <c r="L18" s="19" t="str">
        <f>LEFT($Q18,4)&amp;"_"&amp;COUNTIF($Q$2:$Q$63,$Q18)&amp;"_"&amp;COUNTIF($Q$2:Q18,$Q18)</f>
        <v>6341_1_1</v>
      </c>
      <c r="M18" s="19" t="str">
        <f>$L18&amp;"_"&amp;TEXT(COUNTIF($L$2:L18,$L18),"0000")</f>
        <v>6341_1_1_0001</v>
      </c>
      <c r="N18" s="19" t="s">
        <v>177</v>
      </c>
      <c r="O18" s="19" t="s">
        <v>178</v>
      </c>
      <c r="P18" s="19" t="s">
        <v>179</v>
      </c>
      <c r="Q18" s="19">
        <v>6341375</v>
      </c>
      <c r="R18" s="19" t="s">
        <v>66</v>
      </c>
      <c r="S18" s="19">
        <v>52</v>
      </c>
      <c r="T18" s="19" t="str">
        <f t="shared" si="0"/>
        <v>&gt;50</v>
      </c>
      <c r="U18" s="19">
        <v>4268062206</v>
      </c>
      <c r="V18" s="19"/>
      <c r="W18" s="142" t="s">
        <v>68</v>
      </c>
      <c r="X18" s="19" t="s">
        <v>67</v>
      </c>
      <c r="Y18" s="22" t="s">
        <v>68</v>
      </c>
      <c r="Z18" s="22" t="s">
        <v>67</v>
      </c>
      <c r="AA18" s="22" t="s">
        <v>68</v>
      </c>
      <c r="AB18" s="22" t="s">
        <v>68</v>
      </c>
      <c r="AC18" s="22" t="s">
        <v>68</v>
      </c>
      <c r="AD18" s="22" t="s">
        <v>67</v>
      </c>
      <c r="AE18" s="22" t="s">
        <v>68</v>
      </c>
      <c r="AF18" s="22" t="s">
        <v>68</v>
      </c>
      <c r="AG18" s="22" t="s">
        <v>68</v>
      </c>
      <c r="AH18" s="22" t="s">
        <v>68</v>
      </c>
      <c r="AI18" s="22" t="s">
        <v>68</v>
      </c>
      <c r="AJ18" s="22" t="s">
        <v>68</v>
      </c>
      <c r="AK18" s="22" t="s">
        <v>149</v>
      </c>
    </row>
    <row r="19" spans="1:37" ht="14.25">
      <c r="A19" s="19">
        <v>18</v>
      </c>
      <c r="B19" s="20" t="s">
        <v>137</v>
      </c>
      <c r="C19" s="20" t="s">
        <v>57</v>
      </c>
      <c r="D19" s="20" t="s">
        <v>58</v>
      </c>
      <c r="E19" s="20" t="s">
        <v>8</v>
      </c>
      <c r="F19" s="19" t="s">
        <v>138</v>
      </c>
      <c r="G19" s="19" t="s">
        <v>139</v>
      </c>
      <c r="H19" s="19" t="s">
        <v>61</v>
      </c>
      <c r="I19" s="19" t="s">
        <v>62</v>
      </c>
      <c r="J19" s="19"/>
      <c r="K19" s="19" t="s">
        <v>140</v>
      </c>
      <c r="L19" s="19" t="str">
        <f>LEFT($Q19,4)&amp;"_"&amp;COUNTIF($Q$2:$Q$63,$Q19)&amp;"_"&amp;COUNTIF($Q$2:Q19,$Q19)</f>
        <v>2369_1_1</v>
      </c>
      <c r="M19" s="19" t="str">
        <f>$L19&amp;"_"&amp;TEXT(COUNTIF($L$2:L19,$L19),"0000")</f>
        <v>2369_1_1_0001</v>
      </c>
      <c r="N19" s="19" t="s">
        <v>180</v>
      </c>
      <c r="O19" s="19" t="s">
        <v>181</v>
      </c>
      <c r="P19" s="19" t="s">
        <v>182</v>
      </c>
      <c r="Q19" s="19">
        <v>23690649</v>
      </c>
      <c r="R19" s="19" t="s">
        <v>66</v>
      </c>
      <c r="S19" s="19">
        <v>29</v>
      </c>
      <c r="T19" s="19" t="str">
        <f t="shared" si="0"/>
        <v>18-49</v>
      </c>
      <c r="U19" s="19">
        <v>4149282991</v>
      </c>
      <c r="V19" s="19"/>
      <c r="W19" s="142" t="s">
        <v>68</v>
      </c>
      <c r="X19" s="19" t="s">
        <v>67</v>
      </c>
      <c r="Y19" s="19" t="s">
        <v>67</v>
      </c>
      <c r="Z19" s="22" t="s">
        <v>67</v>
      </c>
      <c r="AA19" s="22" t="s">
        <v>68</v>
      </c>
      <c r="AB19" s="22" t="s">
        <v>68</v>
      </c>
      <c r="AC19" s="22" t="s">
        <v>68</v>
      </c>
      <c r="AD19" s="22" t="s">
        <v>67</v>
      </c>
      <c r="AE19" s="22" t="s">
        <v>68</v>
      </c>
      <c r="AF19" s="22" t="s">
        <v>68</v>
      </c>
      <c r="AG19" s="22" t="s">
        <v>68</v>
      </c>
      <c r="AH19" s="22" t="s">
        <v>68</v>
      </c>
      <c r="AI19" s="22" t="s">
        <v>68</v>
      </c>
      <c r="AJ19" s="22" t="s">
        <v>68</v>
      </c>
      <c r="AK19" s="22" t="s">
        <v>149</v>
      </c>
    </row>
    <row r="20" spans="1:37" ht="14.25">
      <c r="A20" s="19">
        <v>19</v>
      </c>
      <c r="B20" s="20" t="s">
        <v>137</v>
      </c>
      <c r="C20" s="20" t="s">
        <v>57</v>
      </c>
      <c r="D20" s="20" t="s">
        <v>58</v>
      </c>
      <c r="E20" s="20" t="s">
        <v>8</v>
      </c>
      <c r="F20" s="19" t="s">
        <v>138</v>
      </c>
      <c r="G20" s="19" t="s">
        <v>139</v>
      </c>
      <c r="H20" s="19" t="s">
        <v>61</v>
      </c>
      <c r="I20" s="19" t="s">
        <v>62</v>
      </c>
      <c r="J20" s="19"/>
      <c r="K20" s="19" t="s">
        <v>140</v>
      </c>
      <c r="L20" s="19" t="str">
        <f>LEFT($Q20,4)&amp;"_"&amp;COUNTIF($Q$2:$Q$63,$Q20)&amp;"_"&amp;COUNTIF($Q$2:Q20,$Q20)</f>
        <v>1036_1_1</v>
      </c>
      <c r="M20" s="19" t="str">
        <f>$L20&amp;"_"&amp;TEXT(COUNTIF($L$2:L20,$L20),"0000")</f>
        <v>1036_1_1_0002</v>
      </c>
      <c r="N20" s="19" t="s">
        <v>183</v>
      </c>
      <c r="O20" s="19" t="s">
        <v>184</v>
      </c>
      <c r="P20" s="19" t="s">
        <v>185</v>
      </c>
      <c r="Q20" s="19">
        <v>10362829</v>
      </c>
      <c r="R20" s="19" t="s">
        <v>66</v>
      </c>
      <c r="S20" s="19">
        <v>55</v>
      </c>
      <c r="T20" s="19" t="str">
        <f t="shared" si="0"/>
        <v>&gt;50</v>
      </c>
      <c r="U20" s="19">
        <v>4164082484</v>
      </c>
      <c r="V20" s="19"/>
      <c r="W20" s="142" t="s">
        <v>68</v>
      </c>
      <c r="X20" s="19" t="s">
        <v>67</v>
      </c>
      <c r="Y20" s="22" t="s">
        <v>68</v>
      </c>
      <c r="Z20" s="22" t="s">
        <v>67</v>
      </c>
      <c r="AA20" s="22" t="s">
        <v>68</v>
      </c>
      <c r="AB20" s="22" t="s">
        <v>68</v>
      </c>
      <c r="AC20" s="22" t="s">
        <v>68</v>
      </c>
      <c r="AD20" s="22" t="s">
        <v>67</v>
      </c>
      <c r="AE20" s="22" t="s">
        <v>68</v>
      </c>
      <c r="AF20" s="22" t="s">
        <v>68</v>
      </c>
      <c r="AG20" s="22" t="s">
        <v>68</v>
      </c>
      <c r="AH20" s="22" t="s">
        <v>68</v>
      </c>
      <c r="AI20" s="22" t="s">
        <v>67</v>
      </c>
      <c r="AJ20" s="22" t="s">
        <v>68</v>
      </c>
      <c r="AK20" s="22"/>
    </row>
    <row r="21" spans="1:37" ht="15.75" customHeight="1">
      <c r="A21" s="19">
        <v>20</v>
      </c>
      <c r="B21" s="20" t="s">
        <v>137</v>
      </c>
      <c r="C21" s="20" t="s">
        <v>57</v>
      </c>
      <c r="D21" s="20" t="s">
        <v>58</v>
      </c>
      <c r="E21" s="20" t="s">
        <v>8</v>
      </c>
      <c r="F21" s="19" t="s">
        <v>138</v>
      </c>
      <c r="G21" s="19" t="s">
        <v>139</v>
      </c>
      <c r="H21" s="19" t="s">
        <v>61</v>
      </c>
      <c r="I21" s="19" t="s">
        <v>62</v>
      </c>
      <c r="J21" s="19"/>
      <c r="K21" s="19" t="s">
        <v>140</v>
      </c>
      <c r="L21" s="19" t="str">
        <f>LEFT($Q21,4)&amp;"_"&amp;COUNTIF($Q$2:$Q$63,$Q21)&amp;"_"&amp;COUNTIF($Q$2:Q21,$Q21)</f>
        <v>1547_1_1</v>
      </c>
      <c r="M21" s="19" t="str">
        <f>$L21&amp;"_"&amp;TEXT(COUNTIF($L$2:L21,$L21),"0000")</f>
        <v>1547_1_1_0001</v>
      </c>
      <c r="N21" s="19" t="s">
        <v>186</v>
      </c>
      <c r="O21" s="19" t="s">
        <v>187</v>
      </c>
      <c r="P21" s="19" t="s">
        <v>188</v>
      </c>
      <c r="Q21" s="19">
        <v>15473187</v>
      </c>
      <c r="R21" s="19" t="s">
        <v>66</v>
      </c>
      <c r="S21" s="19">
        <v>41</v>
      </c>
      <c r="T21" s="19" t="str">
        <f t="shared" si="0"/>
        <v>18-49</v>
      </c>
      <c r="U21" s="19">
        <v>4168237383</v>
      </c>
      <c r="V21" s="19"/>
      <c r="W21" s="142" t="s">
        <v>68</v>
      </c>
      <c r="X21" s="19" t="s">
        <v>67</v>
      </c>
      <c r="Y21" s="22" t="s">
        <v>68</v>
      </c>
      <c r="Z21" s="22" t="s">
        <v>67</v>
      </c>
      <c r="AA21" s="22" t="s">
        <v>68</v>
      </c>
      <c r="AB21" s="22" t="s">
        <v>68</v>
      </c>
      <c r="AC21" s="22" t="s">
        <v>68</v>
      </c>
      <c r="AD21" s="22" t="s">
        <v>67</v>
      </c>
      <c r="AE21" s="22" t="s">
        <v>68</v>
      </c>
      <c r="AF21" s="22" t="s">
        <v>68</v>
      </c>
      <c r="AG21" s="22" t="s">
        <v>68</v>
      </c>
      <c r="AH21" s="22" t="s">
        <v>68</v>
      </c>
      <c r="AI21" s="22" t="s">
        <v>68</v>
      </c>
      <c r="AJ21" s="22" t="s">
        <v>68</v>
      </c>
      <c r="AK21" s="22" t="s">
        <v>149</v>
      </c>
    </row>
    <row r="22" spans="1:37" ht="15.75" customHeight="1">
      <c r="A22" s="19">
        <v>21</v>
      </c>
      <c r="B22" s="20" t="s">
        <v>137</v>
      </c>
      <c r="C22" s="20" t="s">
        <v>57</v>
      </c>
      <c r="D22" s="20" t="s">
        <v>58</v>
      </c>
      <c r="E22" s="20" t="s">
        <v>8</v>
      </c>
      <c r="F22" s="19" t="s">
        <v>138</v>
      </c>
      <c r="G22" s="19" t="s">
        <v>139</v>
      </c>
      <c r="H22" s="19" t="s">
        <v>61</v>
      </c>
      <c r="I22" s="19" t="s">
        <v>62</v>
      </c>
      <c r="J22" s="19"/>
      <c r="K22" s="19" t="s">
        <v>140</v>
      </c>
      <c r="L22" s="19" t="str">
        <f>LEFT($Q22,4)&amp;"_"&amp;COUNTIF($Q$2:$Q$63,$Q22)&amp;"_"&amp;COUNTIF($Q$2:Q22,$Q22)</f>
        <v>1292_1_1</v>
      </c>
      <c r="M22" s="19" t="str">
        <f>$L22&amp;"_"&amp;TEXT(COUNTIF($L$2:L22,$L22),"0000")</f>
        <v>1292_1_1_0001</v>
      </c>
      <c r="N22" s="19" t="s">
        <v>189</v>
      </c>
      <c r="O22" s="19"/>
      <c r="P22" s="19" t="s">
        <v>190</v>
      </c>
      <c r="Q22" s="19">
        <v>12929577</v>
      </c>
      <c r="R22" s="19" t="s">
        <v>66</v>
      </c>
      <c r="S22" s="19">
        <v>44</v>
      </c>
      <c r="T22" s="19" t="str">
        <f t="shared" si="0"/>
        <v>18-49</v>
      </c>
      <c r="U22" s="19">
        <v>4242727882</v>
      </c>
      <c r="V22" s="19"/>
      <c r="W22" s="142" t="s">
        <v>68</v>
      </c>
      <c r="X22" s="19" t="s">
        <v>67</v>
      </c>
      <c r="Y22" s="22" t="s">
        <v>68</v>
      </c>
      <c r="Z22" s="22" t="s">
        <v>67</v>
      </c>
      <c r="AA22" s="22" t="s">
        <v>68</v>
      </c>
      <c r="AB22" s="22" t="s">
        <v>68</v>
      </c>
      <c r="AC22" s="22" t="s">
        <v>68</v>
      </c>
      <c r="AD22" s="22" t="s">
        <v>67</v>
      </c>
      <c r="AE22" s="22" t="s">
        <v>68</v>
      </c>
      <c r="AF22" s="22" t="s">
        <v>68</v>
      </c>
      <c r="AG22" s="22" t="s">
        <v>68</v>
      </c>
      <c r="AH22" s="22" t="s">
        <v>68</v>
      </c>
      <c r="AI22" s="22" t="s">
        <v>68</v>
      </c>
      <c r="AJ22" s="22" t="s">
        <v>68</v>
      </c>
      <c r="AK22" s="22" t="s">
        <v>149</v>
      </c>
    </row>
    <row r="23" spans="1:37" ht="15.75" customHeight="1">
      <c r="A23" s="19">
        <v>22</v>
      </c>
      <c r="B23" s="20" t="s">
        <v>137</v>
      </c>
      <c r="C23" s="20" t="s">
        <v>57</v>
      </c>
      <c r="D23" s="20" t="s">
        <v>58</v>
      </c>
      <c r="E23" s="20" t="s">
        <v>8</v>
      </c>
      <c r="F23" s="19" t="s">
        <v>138</v>
      </c>
      <c r="G23" s="19" t="s">
        <v>139</v>
      </c>
      <c r="H23" s="19" t="s">
        <v>61</v>
      </c>
      <c r="I23" s="19" t="s">
        <v>62</v>
      </c>
      <c r="J23" s="19"/>
      <c r="K23" s="19" t="s">
        <v>140</v>
      </c>
      <c r="L23" s="19" t="str">
        <f>LEFT($Q23,4)&amp;"_"&amp;COUNTIF($Q$2:$Q$63,$Q23)&amp;"_"&amp;COUNTIF($Q$2:Q23,$Q23)</f>
        <v>1857_1_1</v>
      </c>
      <c r="M23" s="19" t="str">
        <f>$L23&amp;"_"&amp;TEXT(COUNTIF($L$2:L23,$L23),"0000")</f>
        <v>1857_1_1_0001</v>
      </c>
      <c r="N23" s="19" t="s">
        <v>191</v>
      </c>
      <c r="O23" s="19" t="s">
        <v>192</v>
      </c>
      <c r="P23" s="19" t="s">
        <v>193</v>
      </c>
      <c r="Q23" s="19">
        <v>18572349</v>
      </c>
      <c r="R23" s="19" t="s">
        <v>66</v>
      </c>
      <c r="S23" s="19">
        <v>32</v>
      </c>
      <c r="T23" s="19" t="str">
        <f t="shared" si="0"/>
        <v>18-49</v>
      </c>
      <c r="U23" s="19">
        <v>4129105589</v>
      </c>
      <c r="V23" s="19"/>
      <c r="W23" s="142" t="s">
        <v>68</v>
      </c>
      <c r="X23" s="19" t="s">
        <v>67</v>
      </c>
      <c r="Y23" s="19" t="s">
        <v>67</v>
      </c>
      <c r="Z23" s="22" t="s">
        <v>67</v>
      </c>
      <c r="AA23" s="22" t="s">
        <v>68</v>
      </c>
      <c r="AB23" s="22" t="s">
        <v>68</v>
      </c>
      <c r="AC23" s="22" t="s">
        <v>68</v>
      </c>
      <c r="AD23" s="22" t="s">
        <v>67</v>
      </c>
      <c r="AE23" s="22" t="s">
        <v>68</v>
      </c>
      <c r="AF23" s="22" t="s">
        <v>68</v>
      </c>
      <c r="AG23" s="22" t="s">
        <v>68</v>
      </c>
      <c r="AH23" s="22" t="s">
        <v>68</v>
      </c>
      <c r="AI23" s="22" t="s">
        <v>67</v>
      </c>
      <c r="AJ23" s="22" t="s">
        <v>68</v>
      </c>
      <c r="AK23" s="22" t="s">
        <v>149</v>
      </c>
    </row>
    <row r="24" spans="1:37" ht="15.75" customHeight="1">
      <c r="A24" s="19">
        <v>23</v>
      </c>
      <c r="B24" s="20" t="s">
        <v>137</v>
      </c>
      <c r="C24" s="20" t="s">
        <v>57</v>
      </c>
      <c r="D24" s="20" t="s">
        <v>58</v>
      </c>
      <c r="E24" s="20" t="s">
        <v>8</v>
      </c>
      <c r="F24" s="19" t="s">
        <v>138</v>
      </c>
      <c r="G24" s="19" t="s">
        <v>139</v>
      </c>
      <c r="H24" s="19" t="s">
        <v>61</v>
      </c>
      <c r="I24" s="19" t="s">
        <v>62</v>
      </c>
      <c r="J24" s="19"/>
      <c r="K24" s="19" t="s">
        <v>140</v>
      </c>
      <c r="L24" s="19" t="str">
        <f>LEFT($Q24,4)&amp;"_"&amp;COUNTIF($Q$2:$Q$63,$Q24)&amp;"_"&amp;COUNTIF($Q$2:Q24,$Q24)</f>
        <v>1947_1_1</v>
      </c>
      <c r="M24" s="19" t="str">
        <f>$L24&amp;"_"&amp;TEXT(COUNTIF($L$2:L24,$L24),"0000")</f>
        <v>1947_1_1_0001</v>
      </c>
      <c r="N24" s="19" t="s">
        <v>194</v>
      </c>
      <c r="O24" s="19" t="s">
        <v>195</v>
      </c>
      <c r="P24" s="19" t="s">
        <v>196</v>
      </c>
      <c r="Q24" s="19">
        <v>19477874</v>
      </c>
      <c r="R24" s="19" t="s">
        <v>66</v>
      </c>
      <c r="S24" s="19">
        <v>30</v>
      </c>
      <c r="T24" s="19" t="str">
        <f t="shared" si="0"/>
        <v>18-49</v>
      </c>
      <c r="U24" s="19">
        <v>4264140966</v>
      </c>
      <c r="V24" s="19"/>
      <c r="W24" s="142" t="s">
        <v>68</v>
      </c>
      <c r="X24" s="19" t="s">
        <v>67</v>
      </c>
      <c r="Y24" s="22" t="s">
        <v>68</v>
      </c>
      <c r="Z24" s="22" t="s">
        <v>67</v>
      </c>
      <c r="AA24" s="22" t="s">
        <v>68</v>
      </c>
      <c r="AB24" s="22" t="s">
        <v>68</v>
      </c>
      <c r="AC24" s="22" t="s">
        <v>68</v>
      </c>
      <c r="AD24" s="22" t="s">
        <v>67</v>
      </c>
      <c r="AE24" s="22" t="s">
        <v>68</v>
      </c>
      <c r="AF24" s="22" t="s">
        <v>68</v>
      </c>
      <c r="AG24" s="22" t="s">
        <v>68</v>
      </c>
      <c r="AH24" s="22" t="s">
        <v>68</v>
      </c>
      <c r="AI24" s="22" t="s">
        <v>68</v>
      </c>
      <c r="AJ24" s="22" t="s">
        <v>68</v>
      </c>
      <c r="AK24" s="22" t="s">
        <v>149</v>
      </c>
    </row>
    <row r="25" spans="1:37" ht="15.75" customHeight="1">
      <c r="A25" s="19">
        <v>24</v>
      </c>
      <c r="B25" s="20" t="s">
        <v>137</v>
      </c>
      <c r="C25" s="20" t="s">
        <v>57</v>
      </c>
      <c r="D25" s="20" t="s">
        <v>58</v>
      </c>
      <c r="E25" s="20" t="s">
        <v>8</v>
      </c>
      <c r="F25" s="19" t="s">
        <v>138</v>
      </c>
      <c r="G25" s="19" t="s">
        <v>139</v>
      </c>
      <c r="H25" s="19" t="s">
        <v>61</v>
      </c>
      <c r="I25" s="19" t="s">
        <v>62</v>
      </c>
      <c r="J25" s="19"/>
      <c r="K25" s="19" t="s">
        <v>140</v>
      </c>
      <c r="L25" s="19" t="str">
        <f>LEFT($Q25,4)&amp;"_"&amp;COUNTIF($Q$2:$Q$63,$Q25)&amp;"_"&amp;COUNTIF($Q$2:Q25,$Q25)</f>
        <v>6037_1_1</v>
      </c>
      <c r="M25" s="19" t="str">
        <f>$L25&amp;"_"&amp;TEXT(COUNTIF($L$2:L25,$L25),"0000")</f>
        <v>6037_1_1_0001</v>
      </c>
      <c r="N25" s="19" t="s">
        <v>197</v>
      </c>
      <c r="O25" s="19"/>
      <c r="P25" s="19" t="s">
        <v>141</v>
      </c>
      <c r="Q25" s="19">
        <v>6037313</v>
      </c>
      <c r="R25" s="19" t="s">
        <v>66</v>
      </c>
      <c r="S25" s="19">
        <v>70</v>
      </c>
      <c r="T25" s="19" t="str">
        <f t="shared" si="0"/>
        <v>&gt;50</v>
      </c>
      <c r="U25" s="19">
        <v>4164055526</v>
      </c>
      <c r="V25" s="19"/>
      <c r="W25" s="142" t="s">
        <v>68</v>
      </c>
      <c r="X25" s="19" t="s">
        <v>67</v>
      </c>
      <c r="Y25" s="22" t="s">
        <v>68</v>
      </c>
      <c r="Z25" s="22" t="s">
        <v>67</v>
      </c>
      <c r="AA25" s="22" t="s">
        <v>68</v>
      </c>
      <c r="AB25" s="22" t="s">
        <v>68</v>
      </c>
      <c r="AC25" s="22" t="s">
        <v>67</v>
      </c>
      <c r="AD25" s="22" t="s">
        <v>67</v>
      </c>
      <c r="AE25" s="22" t="s">
        <v>68</v>
      </c>
      <c r="AF25" s="22" t="s">
        <v>68</v>
      </c>
      <c r="AG25" s="22" t="s">
        <v>68</v>
      </c>
      <c r="AH25" s="22" t="s">
        <v>68</v>
      </c>
      <c r="AI25" s="22" t="s">
        <v>68</v>
      </c>
      <c r="AJ25" s="22" t="s">
        <v>68</v>
      </c>
      <c r="AK25" s="22" t="s">
        <v>149</v>
      </c>
    </row>
    <row r="26" spans="1:37" ht="15.75" customHeight="1">
      <c r="A26" s="19">
        <v>25</v>
      </c>
      <c r="B26" s="20" t="s">
        <v>137</v>
      </c>
      <c r="C26" s="20" t="s">
        <v>57</v>
      </c>
      <c r="D26" s="20" t="s">
        <v>58</v>
      </c>
      <c r="E26" s="20" t="s">
        <v>8</v>
      </c>
      <c r="F26" s="19" t="s">
        <v>138</v>
      </c>
      <c r="G26" s="19" t="s">
        <v>139</v>
      </c>
      <c r="H26" s="19" t="s">
        <v>61</v>
      </c>
      <c r="I26" s="19" t="s">
        <v>62</v>
      </c>
      <c r="J26" s="19"/>
      <c r="K26" s="19" t="s">
        <v>140</v>
      </c>
      <c r="L26" s="19" t="str">
        <f>LEFT($Q26,4)&amp;"_"&amp;COUNTIF($Q$2:$Q$63,$Q26)&amp;"_"&amp;COUNTIF($Q$2:Q26,$Q26)</f>
        <v>5414_1_1</v>
      </c>
      <c r="M26" s="19" t="str">
        <f>$L26&amp;"_"&amp;TEXT(COUNTIF($L$2:L26,$L26),"0000")</f>
        <v>5414_1_1_0001</v>
      </c>
      <c r="N26" s="19" t="s">
        <v>198</v>
      </c>
      <c r="O26" s="19"/>
      <c r="P26" s="19" t="s">
        <v>199</v>
      </c>
      <c r="Q26" s="19">
        <v>5414788</v>
      </c>
      <c r="R26" s="19" t="s">
        <v>66</v>
      </c>
      <c r="S26" s="19">
        <v>85</v>
      </c>
      <c r="T26" s="19" t="str">
        <f t="shared" si="0"/>
        <v>&gt;50</v>
      </c>
      <c r="U26" s="19">
        <v>4125405627</v>
      </c>
      <c r="V26" s="19"/>
      <c r="W26" s="142" t="s">
        <v>68</v>
      </c>
      <c r="X26" s="19" t="s">
        <v>67</v>
      </c>
      <c r="Y26" s="19" t="s">
        <v>67</v>
      </c>
      <c r="Z26" s="22" t="s">
        <v>68</v>
      </c>
      <c r="AA26" s="22" t="s">
        <v>68</v>
      </c>
      <c r="AB26" s="22" t="s">
        <v>68</v>
      </c>
      <c r="AC26" s="22" t="s">
        <v>68</v>
      </c>
      <c r="AD26" s="22" t="s">
        <v>67</v>
      </c>
      <c r="AE26" s="22" t="s">
        <v>68</v>
      </c>
      <c r="AF26" s="22" t="s">
        <v>68</v>
      </c>
      <c r="AG26" s="22" t="s">
        <v>68</v>
      </c>
      <c r="AH26" s="22" t="s">
        <v>68</v>
      </c>
      <c r="AI26" s="22" t="s">
        <v>68</v>
      </c>
      <c r="AJ26" s="22" t="s">
        <v>67</v>
      </c>
      <c r="AK26" s="22"/>
    </row>
    <row r="27" spans="1:37" ht="15.75" customHeight="1">
      <c r="A27" s="19">
        <v>26</v>
      </c>
      <c r="B27" s="20" t="s">
        <v>137</v>
      </c>
      <c r="C27" s="20" t="s">
        <v>57</v>
      </c>
      <c r="D27" s="20" t="s">
        <v>58</v>
      </c>
      <c r="E27" s="20" t="s">
        <v>8</v>
      </c>
      <c r="F27" s="19" t="s">
        <v>138</v>
      </c>
      <c r="G27" s="19" t="s">
        <v>139</v>
      </c>
      <c r="H27" s="19" t="s">
        <v>61</v>
      </c>
      <c r="I27" s="19" t="s">
        <v>62</v>
      </c>
      <c r="J27" s="19"/>
      <c r="K27" s="19" t="s">
        <v>140</v>
      </c>
      <c r="L27" s="19" t="str">
        <f>LEFT($Q27,4)&amp;"_"&amp;COUNTIF($Q$2:$Q$63,$Q27)&amp;"_"&amp;COUNTIF($Q$2:Q27,$Q27)</f>
        <v>5184_1_1</v>
      </c>
      <c r="M27" s="19" t="str">
        <f>$L27&amp;"_"&amp;TEXT(COUNTIF($L$2:L27,$L27),"0000")</f>
        <v>5184_1_1_0001</v>
      </c>
      <c r="N27" s="19" t="s">
        <v>198</v>
      </c>
      <c r="O27" s="19" t="s">
        <v>200</v>
      </c>
      <c r="P27" s="19" t="s">
        <v>201</v>
      </c>
      <c r="Q27" s="19">
        <v>5184494</v>
      </c>
      <c r="R27" s="19" t="s">
        <v>66</v>
      </c>
      <c r="S27" s="19">
        <v>62</v>
      </c>
      <c r="T27" s="19" t="str">
        <f t="shared" si="0"/>
        <v>&gt;50</v>
      </c>
      <c r="U27" s="19">
        <v>4129541842</v>
      </c>
      <c r="V27" s="19"/>
      <c r="W27" s="142" t="s">
        <v>68</v>
      </c>
      <c r="X27" s="19" t="s">
        <v>67</v>
      </c>
      <c r="Y27" s="19" t="s">
        <v>67</v>
      </c>
      <c r="Z27" s="22" t="s">
        <v>67</v>
      </c>
      <c r="AA27" s="22" t="s">
        <v>68</v>
      </c>
      <c r="AB27" s="22" t="s">
        <v>68</v>
      </c>
      <c r="AC27" s="22" t="s">
        <v>68</v>
      </c>
      <c r="AD27" s="22" t="s">
        <v>67</v>
      </c>
      <c r="AE27" s="22" t="s">
        <v>68</v>
      </c>
      <c r="AF27" s="22" t="s">
        <v>68</v>
      </c>
      <c r="AG27" s="22" t="s">
        <v>68</v>
      </c>
      <c r="AH27" s="22" t="s">
        <v>68</v>
      </c>
      <c r="AI27" s="22" t="s">
        <v>67</v>
      </c>
      <c r="AJ27" s="22" t="s">
        <v>68</v>
      </c>
      <c r="AK27" s="22"/>
    </row>
    <row r="28" spans="1:37" ht="15.75" customHeight="1">
      <c r="A28" s="19">
        <v>27</v>
      </c>
      <c r="B28" s="20" t="s">
        <v>137</v>
      </c>
      <c r="C28" s="20" t="s">
        <v>57</v>
      </c>
      <c r="D28" s="20" t="s">
        <v>58</v>
      </c>
      <c r="E28" s="20" t="s">
        <v>8</v>
      </c>
      <c r="F28" s="19" t="s">
        <v>138</v>
      </c>
      <c r="G28" s="19" t="s">
        <v>139</v>
      </c>
      <c r="H28" s="19" t="s">
        <v>61</v>
      </c>
      <c r="I28" s="19" t="s">
        <v>62</v>
      </c>
      <c r="J28" s="19"/>
      <c r="K28" s="19" t="s">
        <v>140</v>
      </c>
      <c r="L28" s="19" t="str">
        <f>LEFT($Q28,4)&amp;"_"&amp;COUNTIF($Q$2:$Q$63,$Q28)&amp;"_"&amp;COUNTIF($Q$2:Q28,$Q28)</f>
        <v>1742_1_1</v>
      </c>
      <c r="M28" s="19" t="str">
        <f>$L28&amp;"_"&amp;TEXT(COUNTIF($L$2:L28,$L28),"0000")</f>
        <v>1742_1_1_0001</v>
      </c>
      <c r="N28" s="19" t="s">
        <v>157</v>
      </c>
      <c r="O28" s="19" t="s">
        <v>202</v>
      </c>
      <c r="P28" s="19" t="s">
        <v>203</v>
      </c>
      <c r="Q28" s="19">
        <v>17427043</v>
      </c>
      <c r="R28" s="19" t="s">
        <v>66</v>
      </c>
      <c r="S28" s="19">
        <v>35</v>
      </c>
      <c r="T28" s="19" t="str">
        <f t="shared" si="0"/>
        <v>18-49</v>
      </c>
      <c r="U28" s="19">
        <v>4169338192</v>
      </c>
      <c r="V28" s="19"/>
      <c r="W28" s="142" t="s">
        <v>68</v>
      </c>
      <c r="X28" s="19" t="s">
        <v>67</v>
      </c>
      <c r="Y28" s="19" t="s">
        <v>67</v>
      </c>
      <c r="Z28" s="22" t="s">
        <v>67</v>
      </c>
      <c r="AA28" s="22" t="s">
        <v>68</v>
      </c>
      <c r="AB28" s="22" t="s">
        <v>68</v>
      </c>
      <c r="AC28" s="22" t="s">
        <v>68</v>
      </c>
      <c r="AD28" s="22" t="s">
        <v>67</v>
      </c>
      <c r="AE28" s="22" t="s">
        <v>68</v>
      </c>
      <c r="AF28" s="22" t="s">
        <v>68</v>
      </c>
      <c r="AG28" s="22" t="s">
        <v>68</v>
      </c>
      <c r="AH28" s="22" t="s">
        <v>68</v>
      </c>
      <c r="AI28" s="22" t="s">
        <v>67</v>
      </c>
      <c r="AJ28" s="22" t="s">
        <v>68</v>
      </c>
      <c r="AK28" s="22" t="s">
        <v>149</v>
      </c>
    </row>
    <row r="29" spans="1:37" ht="15.75" customHeight="1">
      <c r="A29" s="19">
        <v>28</v>
      </c>
      <c r="B29" s="20" t="s">
        <v>137</v>
      </c>
      <c r="C29" s="20" t="s">
        <v>57</v>
      </c>
      <c r="D29" s="20" t="s">
        <v>58</v>
      </c>
      <c r="E29" s="20" t="s">
        <v>8</v>
      </c>
      <c r="F29" s="19" t="s">
        <v>138</v>
      </c>
      <c r="G29" s="19" t="s">
        <v>139</v>
      </c>
      <c r="H29" s="19" t="s">
        <v>61</v>
      </c>
      <c r="I29" s="19" t="s">
        <v>62</v>
      </c>
      <c r="J29" s="19"/>
      <c r="K29" s="19" t="s">
        <v>140</v>
      </c>
      <c r="L29" s="19" t="str">
        <f>LEFT($Q29,4)&amp;"_"&amp;COUNTIF($Q$2:$Q$63,$Q29)&amp;"_"&amp;COUNTIF($Q$2:Q29,$Q29)</f>
        <v>1147_1_1</v>
      </c>
      <c r="M29" s="19" t="str">
        <f>$L29&amp;"_"&amp;TEXT(COUNTIF($L$2:L29,$L29),"0000")</f>
        <v>1147_1_1_0001</v>
      </c>
      <c r="N29" s="19" t="s">
        <v>134</v>
      </c>
      <c r="O29" s="19" t="s">
        <v>142</v>
      </c>
      <c r="P29" s="19" t="s">
        <v>173</v>
      </c>
      <c r="Q29" s="19">
        <v>11471003</v>
      </c>
      <c r="R29" s="19" t="s">
        <v>66</v>
      </c>
      <c r="S29" s="19">
        <v>48</v>
      </c>
      <c r="T29" s="19" t="str">
        <f t="shared" si="0"/>
        <v>18-49</v>
      </c>
      <c r="U29" s="19">
        <v>4165397264</v>
      </c>
      <c r="V29" s="19"/>
      <c r="W29" s="142" t="s">
        <v>68</v>
      </c>
      <c r="X29" s="19" t="s">
        <v>67</v>
      </c>
      <c r="Y29" s="19" t="s">
        <v>67</v>
      </c>
      <c r="Z29" s="22" t="s">
        <v>67</v>
      </c>
      <c r="AA29" s="22" t="s">
        <v>68</v>
      </c>
      <c r="AB29" s="22" t="s">
        <v>68</v>
      </c>
      <c r="AC29" s="22" t="s">
        <v>68</v>
      </c>
      <c r="AD29" s="22" t="s">
        <v>67</v>
      </c>
      <c r="AE29" s="22" t="s">
        <v>68</v>
      </c>
      <c r="AF29" s="22" t="s">
        <v>68</v>
      </c>
      <c r="AG29" s="22" t="s">
        <v>68</v>
      </c>
      <c r="AH29" s="22" t="s">
        <v>68</v>
      </c>
      <c r="AI29" s="22" t="s">
        <v>68</v>
      </c>
      <c r="AJ29" s="22" t="s">
        <v>68</v>
      </c>
      <c r="AK29" s="22"/>
    </row>
    <row r="30" spans="1:37" ht="15.75" customHeight="1">
      <c r="A30" s="19">
        <v>29</v>
      </c>
      <c r="B30" s="20" t="s">
        <v>137</v>
      </c>
      <c r="C30" s="20" t="s">
        <v>57</v>
      </c>
      <c r="D30" s="20" t="s">
        <v>58</v>
      </c>
      <c r="E30" s="20" t="s">
        <v>8</v>
      </c>
      <c r="F30" s="19" t="s">
        <v>138</v>
      </c>
      <c r="G30" s="19" t="s">
        <v>139</v>
      </c>
      <c r="H30" s="19" t="s">
        <v>61</v>
      </c>
      <c r="I30" s="19" t="s">
        <v>62</v>
      </c>
      <c r="J30" s="19"/>
      <c r="K30" s="19" t="s">
        <v>140</v>
      </c>
      <c r="L30" s="19" t="str">
        <f>LEFT($Q30,4)&amp;"_"&amp;COUNTIF($Q$2:$Q$63,$Q30)&amp;"_"&amp;COUNTIF($Q$2:Q30,$Q30)</f>
        <v>2521_1_1</v>
      </c>
      <c r="M30" s="19" t="str">
        <f>$L30&amp;"_"&amp;TEXT(COUNTIF($L$2:L30,$L30),"0000")</f>
        <v>2521_1_1_0001</v>
      </c>
      <c r="N30" s="19" t="s">
        <v>204</v>
      </c>
      <c r="O30" s="19"/>
      <c r="P30" s="19" t="s">
        <v>205</v>
      </c>
      <c r="Q30" s="19">
        <v>2521792</v>
      </c>
      <c r="R30" s="19" t="s">
        <v>66</v>
      </c>
      <c r="S30" s="19">
        <v>71</v>
      </c>
      <c r="T30" s="19" t="str">
        <f t="shared" si="0"/>
        <v>&gt;50</v>
      </c>
      <c r="U30" s="19">
        <v>4129134526</v>
      </c>
      <c r="V30" s="19"/>
      <c r="W30" s="142" t="s">
        <v>68</v>
      </c>
      <c r="X30" s="19" t="s">
        <v>67</v>
      </c>
      <c r="Y30" s="19" t="s">
        <v>67</v>
      </c>
      <c r="Z30" s="22" t="s">
        <v>68</v>
      </c>
      <c r="AA30" s="22" t="s">
        <v>68</v>
      </c>
      <c r="AB30" s="22" t="s">
        <v>68</v>
      </c>
      <c r="AC30" s="22" t="s">
        <v>67</v>
      </c>
      <c r="AD30" s="22" t="s">
        <v>67</v>
      </c>
      <c r="AE30" s="22" t="s">
        <v>68</v>
      </c>
      <c r="AF30" s="22" t="s">
        <v>68</v>
      </c>
      <c r="AG30" s="22" t="s">
        <v>68</v>
      </c>
      <c r="AH30" s="22" t="s">
        <v>68</v>
      </c>
      <c r="AI30" s="22" t="s">
        <v>68</v>
      </c>
      <c r="AJ30" s="22" t="s">
        <v>68</v>
      </c>
      <c r="AK30" s="22" t="s">
        <v>149</v>
      </c>
    </row>
    <row r="31" spans="1:37" ht="15.75" customHeight="1">
      <c r="A31" s="19">
        <v>30</v>
      </c>
      <c r="B31" s="20" t="s">
        <v>137</v>
      </c>
      <c r="C31" s="20" t="s">
        <v>57</v>
      </c>
      <c r="D31" s="20" t="s">
        <v>58</v>
      </c>
      <c r="E31" s="20" t="s">
        <v>8</v>
      </c>
      <c r="F31" s="19" t="s">
        <v>138</v>
      </c>
      <c r="G31" s="19" t="s">
        <v>139</v>
      </c>
      <c r="H31" s="19" t="s">
        <v>61</v>
      </c>
      <c r="I31" s="19" t="s">
        <v>62</v>
      </c>
      <c r="J31" s="19"/>
      <c r="K31" s="19" t="s">
        <v>140</v>
      </c>
      <c r="L31" s="19" t="str">
        <f>LEFT($Q31,4)&amp;"_"&amp;COUNTIF($Q$2:$Q$63,$Q31)&amp;"_"&amp;COUNTIF($Q$2:Q31,$Q31)</f>
        <v>9655_1_1</v>
      </c>
      <c r="M31" s="19" t="str">
        <f>$L31&amp;"_"&amp;TEXT(COUNTIF($L$2:L31,$L31),"0000")</f>
        <v>9655_1_1_0001</v>
      </c>
      <c r="N31" s="19" t="s">
        <v>206</v>
      </c>
      <c r="O31" s="19" t="s">
        <v>207</v>
      </c>
      <c r="P31" s="19" t="s">
        <v>208</v>
      </c>
      <c r="Q31" s="19">
        <v>9655773</v>
      </c>
      <c r="R31" s="19" t="s">
        <v>66</v>
      </c>
      <c r="S31" s="19">
        <v>50</v>
      </c>
      <c r="T31" s="19" t="str">
        <f t="shared" si="0"/>
        <v>&gt;50</v>
      </c>
      <c r="U31" s="19">
        <v>4129105549</v>
      </c>
      <c r="V31" s="19"/>
      <c r="W31" s="142" t="s">
        <v>68</v>
      </c>
      <c r="X31" s="19" t="s">
        <v>67</v>
      </c>
      <c r="Y31" s="19" t="s">
        <v>67</v>
      </c>
      <c r="Z31" s="22" t="s">
        <v>68</v>
      </c>
      <c r="AA31" s="22" t="s">
        <v>68</v>
      </c>
      <c r="AB31" s="22" t="s">
        <v>68</v>
      </c>
      <c r="AC31" s="22" t="s">
        <v>67</v>
      </c>
      <c r="AD31" s="22" t="s">
        <v>67</v>
      </c>
      <c r="AE31" s="22" t="s">
        <v>68</v>
      </c>
      <c r="AF31" s="22" t="s">
        <v>68</v>
      </c>
      <c r="AG31" s="22" t="s">
        <v>68</v>
      </c>
      <c r="AH31" s="22" t="s">
        <v>68</v>
      </c>
      <c r="AI31" s="22" t="s">
        <v>68</v>
      </c>
      <c r="AJ31" s="22" t="s">
        <v>68</v>
      </c>
      <c r="AK31" s="22" t="s">
        <v>149</v>
      </c>
    </row>
    <row r="32" spans="1:37" ht="15.75" customHeight="1">
      <c r="A32" s="19">
        <v>31</v>
      </c>
      <c r="B32" s="20" t="s">
        <v>137</v>
      </c>
      <c r="C32" s="20" t="s">
        <v>57</v>
      </c>
      <c r="D32" s="20" t="s">
        <v>58</v>
      </c>
      <c r="E32" s="20" t="s">
        <v>8</v>
      </c>
      <c r="F32" s="19" t="s">
        <v>138</v>
      </c>
      <c r="G32" s="19" t="s">
        <v>139</v>
      </c>
      <c r="H32" s="19" t="s">
        <v>61</v>
      </c>
      <c r="I32" s="19" t="s">
        <v>62</v>
      </c>
      <c r="J32" s="19"/>
      <c r="K32" s="19" t="s">
        <v>140</v>
      </c>
      <c r="L32" s="19" t="str">
        <f>LEFT($Q32,4)&amp;"_"&amp;COUNTIF($Q$2:$Q$63,$Q32)&amp;"_"&amp;COUNTIF($Q$2:Q32,$Q32)</f>
        <v>1034_1_1</v>
      </c>
      <c r="M32" s="19" t="str">
        <f>$L32&amp;"_"&amp;TEXT(COUNTIF($L$2:L32,$L32),"0000")</f>
        <v>1034_1_1_0002</v>
      </c>
      <c r="N32" s="19" t="s">
        <v>209</v>
      </c>
      <c r="O32" s="19"/>
      <c r="P32" s="19" t="s">
        <v>210</v>
      </c>
      <c r="Q32" s="19">
        <v>10349193</v>
      </c>
      <c r="R32" s="19" t="s">
        <v>66</v>
      </c>
      <c r="S32" s="19">
        <v>51</v>
      </c>
      <c r="T32" s="19" t="str">
        <f t="shared" si="0"/>
        <v>&gt;50</v>
      </c>
      <c r="U32" s="19">
        <v>4125627932</v>
      </c>
      <c r="V32" s="19"/>
      <c r="W32" s="142" t="s">
        <v>68</v>
      </c>
      <c r="X32" s="19" t="s">
        <v>67</v>
      </c>
      <c r="Y32" s="22" t="s">
        <v>68</v>
      </c>
      <c r="Z32" s="22" t="s">
        <v>68</v>
      </c>
      <c r="AA32" s="22" t="s">
        <v>68</v>
      </c>
      <c r="AB32" s="22" t="s">
        <v>68</v>
      </c>
      <c r="AC32" s="22" t="s">
        <v>67</v>
      </c>
      <c r="AD32" s="22" t="s">
        <v>67</v>
      </c>
      <c r="AE32" s="22" t="s">
        <v>68</v>
      </c>
      <c r="AF32" s="22" t="s">
        <v>68</v>
      </c>
      <c r="AG32" s="22" t="s">
        <v>68</v>
      </c>
      <c r="AH32" s="22" t="s">
        <v>67</v>
      </c>
      <c r="AI32" s="22" t="s">
        <v>68</v>
      </c>
      <c r="AJ32" s="22" t="s">
        <v>68</v>
      </c>
      <c r="AK32" s="22"/>
    </row>
    <row r="33" spans="1:37" ht="15.75" customHeight="1">
      <c r="A33" s="19">
        <v>32</v>
      </c>
      <c r="B33" s="20" t="s">
        <v>137</v>
      </c>
      <c r="C33" s="20" t="s">
        <v>57</v>
      </c>
      <c r="D33" s="20" t="s">
        <v>58</v>
      </c>
      <c r="E33" s="20" t="s">
        <v>8</v>
      </c>
      <c r="F33" s="19" t="s">
        <v>138</v>
      </c>
      <c r="G33" s="19" t="s">
        <v>139</v>
      </c>
      <c r="H33" s="19" t="s">
        <v>61</v>
      </c>
      <c r="I33" s="19" t="s">
        <v>62</v>
      </c>
      <c r="J33" s="19"/>
      <c r="K33" s="19" t="s">
        <v>140</v>
      </c>
      <c r="L33" s="19" t="str">
        <f>LEFT($Q33,4)&amp;"_"&amp;COUNTIF($Q$2:$Q$63,$Q33)&amp;"_"&amp;COUNTIF($Q$2:Q33,$Q33)</f>
        <v>1086_1_1</v>
      </c>
      <c r="M33" s="19" t="str">
        <f>$L33&amp;"_"&amp;TEXT(COUNTIF($L$2:L33,$L33),"0000")</f>
        <v>1086_1_1_0001</v>
      </c>
      <c r="N33" s="19" t="s">
        <v>211</v>
      </c>
      <c r="O33" s="19"/>
      <c r="P33" s="19" t="s">
        <v>212</v>
      </c>
      <c r="Q33" s="19">
        <v>10866423</v>
      </c>
      <c r="R33" s="19" t="s">
        <v>66</v>
      </c>
      <c r="S33" s="19">
        <v>49</v>
      </c>
      <c r="T33" s="19" t="str">
        <f t="shared" si="0"/>
        <v>18-49</v>
      </c>
      <c r="U33" s="19">
        <v>4125405627</v>
      </c>
      <c r="V33" s="19"/>
      <c r="W33" s="142" t="s">
        <v>68</v>
      </c>
      <c r="X33" s="19" t="s">
        <v>67</v>
      </c>
      <c r="Y33" s="22" t="s">
        <v>68</v>
      </c>
      <c r="Z33" s="22" t="s">
        <v>68</v>
      </c>
      <c r="AA33" s="22" t="s">
        <v>68</v>
      </c>
      <c r="AB33" s="22" t="s">
        <v>68</v>
      </c>
      <c r="AC33" s="22" t="s">
        <v>67</v>
      </c>
      <c r="AD33" s="22" t="s">
        <v>67</v>
      </c>
      <c r="AE33" s="22" t="s">
        <v>68</v>
      </c>
      <c r="AF33" s="22" t="s">
        <v>68</v>
      </c>
      <c r="AG33" s="22" t="s">
        <v>68</v>
      </c>
      <c r="AH33" s="22" t="s">
        <v>67</v>
      </c>
      <c r="AI33" s="22" t="s">
        <v>68</v>
      </c>
      <c r="AJ33" s="22" t="s">
        <v>68</v>
      </c>
      <c r="AK33" s="22" t="s">
        <v>149</v>
      </c>
    </row>
    <row r="34" spans="1:37" ht="15.75" customHeight="1">
      <c r="A34" s="19">
        <v>33</v>
      </c>
      <c r="B34" s="20" t="s">
        <v>137</v>
      </c>
      <c r="C34" s="20" t="s">
        <v>57</v>
      </c>
      <c r="D34" s="20" t="s">
        <v>58</v>
      </c>
      <c r="E34" s="20" t="s">
        <v>8</v>
      </c>
      <c r="F34" s="19" t="s">
        <v>138</v>
      </c>
      <c r="G34" s="19" t="s">
        <v>139</v>
      </c>
      <c r="H34" s="19" t="s">
        <v>61</v>
      </c>
      <c r="I34" s="19" t="s">
        <v>62</v>
      </c>
      <c r="J34" s="19"/>
      <c r="K34" s="19" t="s">
        <v>140</v>
      </c>
      <c r="L34" s="19" t="str">
        <f>LEFT($Q34,4)&amp;"_"&amp;COUNTIF($Q$2:$Q$63,$Q34)&amp;"_"&amp;COUNTIF($Q$2:Q34,$Q34)</f>
        <v>1364_1_1</v>
      </c>
      <c r="M34" s="19" t="str">
        <f>$L34&amp;"_"&amp;TEXT(COUNTIF($L$2:L34,$L34),"0000")</f>
        <v>1364_1_1_0001</v>
      </c>
      <c r="N34" s="19" t="s">
        <v>130</v>
      </c>
      <c r="O34" s="19"/>
      <c r="P34" s="19" t="s">
        <v>213</v>
      </c>
      <c r="Q34" s="19">
        <v>13643763</v>
      </c>
      <c r="R34" s="19" t="s">
        <v>66</v>
      </c>
      <c r="S34" s="19">
        <v>58</v>
      </c>
      <c r="T34" s="19" t="str">
        <f t="shared" si="0"/>
        <v>&gt;50</v>
      </c>
      <c r="U34" s="19">
        <v>4164195339</v>
      </c>
      <c r="V34" s="19"/>
      <c r="W34" s="142" t="s">
        <v>68</v>
      </c>
      <c r="X34" s="19" t="s">
        <v>67</v>
      </c>
      <c r="Y34" s="22" t="s">
        <v>68</v>
      </c>
      <c r="Z34" s="22" t="s">
        <v>68</v>
      </c>
      <c r="AA34" s="22" t="s">
        <v>68</v>
      </c>
      <c r="AB34" s="22" t="s">
        <v>68</v>
      </c>
      <c r="AC34" s="22" t="s">
        <v>67</v>
      </c>
      <c r="AD34" s="22" t="s">
        <v>67</v>
      </c>
      <c r="AE34" s="22" t="s">
        <v>68</v>
      </c>
      <c r="AF34" s="22" t="s">
        <v>68</v>
      </c>
      <c r="AG34" s="22" t="s">
        <v>68</v>
      </c>
      <c r="AH34" s="22" t="s">
        <v>67</v>
      </c>
      <c r="AI34" s="22" t="s">
        <v>68</v>
      </c>
      <c r="AJ34" s="22" t="s">
        <v>68</v>
      </c>
      <c r="AK34" s="22"/>
    </row>
    <row r="35" spans="1:37" ht="15.75" customHeight="1">
      <c r="A35" s="19">
        <v>34</v>
      </c>
      <c r="B35" s="20" t="s">
        <v>137</v>
      </c>
      <c r="C35" s="20" t="s">
        <v>57</v>
      </c>
      <c r="D35" s="20" t="s">
        <v>58</v>
      </c>
      <c r="E35" s="20" t="s">
        <v>8</v>
      </c>
      <c r="F35" s="19" t="s">
        <v>138</v>
      </c>
      <c r="G35" s="19" t="s">
        <v>139</v>
      </c>
      <c r="H35" s="19" t="s">
        <v>61</v>
      </c>
      <c r="I35" s="19" t="s">
        <v>62</v>
      </c>
      <c r="J35" s="19"/>
      <c r="K35" s="19" t="s">
        <v>140</v>
      </c>
      <c r="L35" s="19" t="str">
        <f>LEFT($Q35,4)&amp;"_"&amp;COUNTIF($Q$2:$Q$63,$Q35)&amp;"_"&amp;COUNTIF($Q$2:Q35,$Q35)</f>
        <v>2137_1_1</v>
      </c>
      <c r="M35" s="19" t="str">
        <f>$L35&amp;"_"&amp;TEXT(COUNTIF($L$2:L35,$L35),"0000")</f>
        <v>2137_1_1_0001</v>
      </c>
      <c r="N35" s="19" t="s">
        <v>214</v>
      </c>
      <c r="O35" s="19" t="s">
        <v>215</v>
      </c>
      <c r="P35" s="19" t="s">
        <v>216</v>
      </c>
      <c r="Q35" s="19">
        <v>21376256</v>
      </c>
      <c r="R35" s="19" t="s">
        <v>66</v>
      </c>
      <c r="S35" s="19">
        <v>27</v>
      </c>
      <c r="T35" s="19" t="str">
        <f t="shared" si="0"/>
        <v>18-49</v>
      </c>
      <c r="U35" s="19">
        <v>4242409399</v>
      </c>
      <c r="V35" s="19"/>
      <c r="W35" s="142" t="s">
        <v>68</v>
      </c>
      <c r="X35" s="19" t="s">
        <v>67</v>
      </c>
      <c r="Y35" s="22" t="s">
        <v>68</v>
      </c>
      <c r="Z35" s="22" t="s">
        <v>67</v>
      </c>
      <c r="AA35" s="22" t="s">
        <v>68</v>
      </c>
      <c r="AB35" s="22" t="s">
        <v>68</v>
      </c>
      <c r="AC35" s="22" t="s">
        <v>68</v>
      </c>
      <c r="AD35" s="22" t="s">
        <v>67</v>
      </c>
      <c r="AE35" s="22" t="s">
        <v>68</v>
      </c>
      <c r="AF35" s="22" t="s">
        <v>68</v>
      </c>
      <c r="AG35" s="22" t="s">
        <v>68</v>
      </c>
      <c r="AH35" s="22" t="s">
        <v>68</v>
      </c>
      <c r="AI35" s="22" t="s">
        <v>68</v>
      </c>
      <c r="AJ35" s="22" t="s">
        <v>68</v>
      </c>
      <c r="AK35" s="22" t="s">
        <v>149</v>
      </c>
    </row>
    <row r="36" spans="1:37" ht="15.75" customHeight="1">
      <c r="A36" s="19">
        <v>35</v>
      </c>
      <c r="B36" s="20" t="s">
        <v>137</v>
      </c>
      <c r="C36" s="20" t="s">
        <v>57</v>
      </c>
      <c r="D36" s="20" t="s">
        <v>58</v>
      </c>
      <c r="E36" s="20" t="s">
        <v>8</v>
      </c>
      <c r="F36" s="19" t="s">
        <v>217</v>
      </c>
      <c r="G36" s="19" t="s">
        <v>218</v>
      </c>
      <c r="H36" s="19" t="s">
        <v>61</v>
      </c>
      <c r="I36" s="19" t="s">
        <v>62</v>
      </c>
      <c r="J36" s="19"/>
      <c r="K36" s="19" t="s">
        <v>219</v>
      </c>
      <c r="L36" s="19" t="str">
        <f>LEFT($Q36,4)&amp;"_"&amp;COUNTIF($Q$2:$Q$63,$Q36)&amp;"_"&amp;COUNTIF($Q$2:Q36,$Q36)</f>
        <v>1168_1_1</v>
      </c>
      <c r="M36" s="19" t="str">
        <f>$L36&amp;"_"&amp;TEXT(COUNTIF($L$2:L36,$L36),"0000")</f>
        <v>1168_1_1_0001</v>
      </c>
      <c r="N36" s="19" t="s">
        <v>130</v>
      </c>
      <c r="O36" s="19"/>
      <c r="P36" s="19" t="s">
        <v>220</v>
      </c>
      <c r="Q36" s="19">
        <v>11689625</v>
      </c>
      <c r="R36" s="19" t="s">
        <v>66</v>
      </c>
      <c r="S36" s="19">
        <v>47</v>
      </c>
      <c r="T36" s="19" t="str">
        <f t="shared" si="0"/>
        <v>18-49</v>
      </c>
      <c r="U36" s="19">
        <v>4160800890</v>
      </c>
      <c r="V36" s="19"/>
      <c r="W36" s="142" t="s">
        <v>68</v>
      </c>
      <c r="X36" s="19" t="s">
        <v>67</v>
      </c>
      <c r="Y36" s="22" t="s">
        <v>68</v>
      </c>
      <c r="Z36" s="22" t="s">
        <v>67</v>
      </c>
      <c r="AA36" s="22" t="s">
        <v>68</v>
      </c>
      <c r="AB36" s="22" t="s">
        <v>68</v>
      </c>
      <c r="AC36" s="22" t="s">
        <v>68</v>
      </c>
      <c r="AD36" s="22" t="s">
        <v>67</v>
      </c>
      <c r="AE36" s="22" t="s">
        <v>68</v>
      </c>
      <c r="AF36" s="22" t="s">
        <v>68</v>
      </c>
      <c r="AG36" s="22" t="s">
        <v>68</v>
      </c>
      <c r="AH36" s="22" t="s">
        <v>68</v>
      </c>
      <c r="AI36" s="22" t="s">
        <v>68</v>
      </c>
      <c r="AJ36" s="22" t="s">
        <v>68</v>
      </c>
      <c r="AK36" s="22" t="s">
        <v>149</v>
      </c>
    </row>
    <row r="37" spans="1:37" ht="15.75" customHeight="1">
      <c r="A37" s="19">
        <v>36</v>
      </c>
      <c r="B37" s="20" t="s">
        <v>137</v>
      </c>
      <c r="C37" s="20" t="s">
        <v>57</v>
      </c>
      <c r="D37" s="20" t="s">
        <v>58</v>
      </c>
      <c r="E37" s="20" t="s">
        <v>8</v>
      </c>
      <c r="F37" s="19" t="s">
        <v>217</v>
      </c>
      <c r="G37" s="19" t="s">
        <v>218</v>
      </c>
      <c r="H37" s="19" t="s">
        <v>61</v>
      </c>
      <c r="I37" s="19" t="s">
        <v>62</v>
      </c>
      <c r="J37" s="19"/>
      <c r="K37" s="19" t="s">
        <v>219</v>
      </c>
      <c r="L37" s="19" t="str">
        <f>LEFT($Q37,4)&amp;"_"&amp;COUNTIF($Q$2:$Q$63,$Q37)&amp;"_"&amp;COUNTIF($Q$2:Q37,$Q37)</f>
        <v>9485_1_1</v>
      </c>
      <c r="M37" s="19" t="str">
        <f>$L37&amp;"_"&amp;TEXT(COUNTIF($L$2:L37,$L37),"0000")</f>
        <v>9485_1_1_0001</v>
      </c>
      <c r="N37" s="19" t="s">
        <v>221</v>
      </c>
      <c r="O37" s="19"/>
      <c r="P37" s="19" t="s">
        <v>179</v>
      </c>
      <c r="Q37" s="19">
        <v>9485205</v>
      </c>
      <c r="R37" s="19" t="s">
        <v>66</v>
      </c>
      <c r="S37" s="19">
        <v>52</v>
      </c>
      <c r="T37" s="19" t="str">
        <f t="shared" si="0"/>
        <v>&gt;50</v>
      </c>
      <c r="U37" s="19">
        <v>2126822572</v>
      </c>
      <c r="V37" s="19"/>
      <c r="W37" s="142" t="s">
        <v>68</v>
      </c>
      <c r="X37" s="19" t="s">
        <v>67</v>
      </c>
      <c r="Y37" s="22" t="s">
        <v>68</v>
      </c>
      <c r="Z37" s="22" t="s">
        <v>67</v>
      </c>
      <c r="AA37" s="22" t="s">
        <v>68</v>
      </c>
      <c r="AB37" s="22" t="s">
        <v>68</v>
      </c>
      <c r="AC37" s="22" t="s">
        <v>67</v>
      </c>
      <c r="AD37" s="22" t="s">
        <v>67</v>
      </c>
      <c r="AE37" s="22" t="s">
        <v>68</v>
      </c>
      <c r="AF37" s="22" t="s">
        <v>68</v>
      </c>
      <c r="AG37" s="22" t="s">
        <v>68</v>
      </c>
      <c r="AH37" s="22" t="s">
        <v>68</v>
      </c>
      <c r="AI37" s="22" t="s">
        <v>68</v>
      </c>
      <c r="AJ37" s="22" t="s">
        <v>68</v>
      </c>
      <c r="AK37" s="22"/>
    </row>
    <row r="38" spans="1:37" ht="15.75" customHeight="1">
      <c r="A38" s="19">
        <v>37</v>
      </c>
      <c r="B38" s="20" t="s">
        <v>137</v>
      </c>
      <c r="C38" s="20" t="s">
        <v>57</v>
      </c>
      <c r="D38" s="20" t="s">
        <v>58</v>
      </c>
      <c r="E38" s="20" t="s">
        <v>8</v>
      </c>
      <c r="F38" s="19" t="s">
        <v>217</v>
      </c>
      <c r="G38" s="19" t="s">
        <v>218</v>
      </c>
      <c r="H38" s="19" t="s">
        <v>61</v>
      </c>
      <c r="I38" s="19" t="s">
        <v>62</v>
      </c>
      <c r="J38" s="19"/>
      <c r="K38" s="19" t="s">
        <v>219</v>
      </c>
      <c r="L38" s="19" t="str">
        <f>LEFT($Q38,4)&amp;"_"&amp;COUNTIF($Q$2:$Q$63,$Q38)&amp;"_"&amp;COUNTIF($Q$2:Q38,$Q38)</f>
        <v>1478_1_1</v>
      </c>
      <c r="M38" s="19" t="str">
        <f>$L38&amp;"_"&amp;TEXT(COUNTIF($L$2:L38,$L38),"0000")</f>
        <v>1478_1_1_0001</v>
      </c>
      <c r="N38" s="19" t="s">
        <v>111</v>
      </c>
      <c r="O38" s="19"/>
      <c r="P38" s="19" t="s">
        <v>222</v>
      </c>
      <c r="Q38" s="19">
        <v>14788435</v>
      </c>
      <c r="R38" s="19" t="s">
        <v>66</v>
      </c>
      <c r="S38" s="19">
        <v>39</v>
      </c>
      <c r="T38" s="19" t="str">
        <f t="shared" si="0"/>
        <v>18-49</v>
      </c>
      <c r="U38" s="19">
        <v>2126814873</v>
      </c>
      <c r="V38" s="19"/>
      <c r="W38" s="142" t="s">
        <v>68</v>
      </c>
      <c r="X38" s="19" t="s">
        <v>67</v>
      </c>
      <c r="Y38" s="22" t="s">
        <v>68</v>
      </c>
      <c r="Z38" s="22" t="s">
        <v>67</v>
      </c>
      <c r="AA38" s="22" t="s">
        <v>68</v>
      </c>
      <c r="AB38" s="22" t="s">
        <v>68</v>
      </c>
      <c r="AC38" s="22" t="s">
        <v>68</v>
      </c>
      <c r="AD38" s="22" t="s">
        <v>67</v>
      </c>
      <c r="AE38" s="22" t="s">
        <v>68</v>
      </c>
      <c r="AF38" s="22" t="s">
        <v>68</v>
      </c>
      <c r="AG38" s="22" t="s">
        <v>68</v>
      </c>
      <c r="AH38" s="22" t="s">
        <v>68</v>
      </c>
      <c r="AI38" s="22" t="s">
        <v>68</v>
      </c>
      <c r="AJ38" s="22" t="s">
        <v>68</v>
      </c>
      <c r="AK38" s="22" t="s">
        <v>149</v>
      </c>
    </row>
    <row r="39" spans="1:37" ht="15.75" customHeight="1">
      <c r="A39" s="19">
        <v>38</v>
      </c>
      <c r="B39" s="20" t="s">
        <v>137</v>
      </c>
      <c r="C39" s="20" t="s">
        <v>57</v>
      </c>
      <c r="D39" s="20" t="s">
        <v>58</v>
      </c>
      <c r="E39" s="20" t="s">
        <v>8</v>
      </c>
      <c r="F39" s="19" t="s">
        <v>217</v>
      </c>
      <c r="G39" s="19" t="s">
        <v>218</v>
      </c>
      <c r="H39" s="19" t="s">
        <v>61</v>
      </c>
      <c r="I39" s="19" t="s">
        <v>62</v>
      </c>
      <c r="J39" s="19"/>
      <c r="K39" s="19" t="s">
        <v>219</v>
      </c>
      <c r="L39" s="19" t="str">
        <f>LEFT($Q39,4)&amp;"_"&amp;COUNTIF($Q$2:$Q$63,$Q39)&amp;"_"&amp;COUNTIF($Q$2:Q39,$Q39)</f>
        <v>2945_1_1</v>
      </c>
      <c r="M39" s="19" t="str">
        <f>$L39&amp;"_"&amp;TEXT(COUNTIF($L$2:L39,$L39),"0000")</f>
        <v>2945_1_1_0001</v>
      </c>
      <c r="N39" s="19" t="s">
        <v>223</v>
      </c>
      <c r="O39" s="19"/>
      <c r="P39" s="19" t="s">
        <v>224</v>
      </c>
      <c r="Q39" s="19">
        <v>2945148</v>
      </c>
      <c r="R39" s="19" t="s">
        <v>66</v>
      </c>
      <c r="S39" s="19">
        <v>92</v>
      </c>
      <c r="T39" s="19" t="str">
        <f t="shared" si="0"/>
        <v>&gt;50</v>
      </c>
      <c r="U39" s="19">
        <v>2126814873</v>
      </c>
      <c r="V39" s="19"/>
      <c r="W39" s="142" t="s">
        <v>68</v>
      </c>
      <c r="X39" s="19" t="s">
        <v>67</v>
      </c>
      <c r="Y39" s="22" t="s">
        <v>68</v>
      </c>
      <c r="Z39" s="22" t="s">
        <v>68</v>
      </c>
      <c r="AA39" s="22" t="s">
        <v>68</v>
      </c>
      <c r="AB39" s="22" t="s">
        <v>68</v>
      </c>
      <c r="AC39" s="22" t="s">
        <v>67</v>
      </c>
      <c r="AD39" s="22" t="s">
        <v>68</v>
      </c>
      <c r="AE39" s="22" t="s">
        <v>68</v>
      </c>
      <c r="AF39" s="22" t="s">
        <v>68</v>
      </c>
      <c r="AG39" s="22" t="s">
        <v>68</v>
      </c>
      <c r="AH39" s="22" t="s">
        <v>68</v>
      </c>
      <c r="AI39" s="22" t="s">
        <v>68</v>
      </c>
      <c r="AJ39" s="22" t="s">
        <v>67</v>
      </c>
      <c r="AK39" s="22"/>
    </row>
    <row r="40" spans="1:37" ht="15.75" customHeight="1">
      <c r="A40" s="19">
        <v>39</v>
      </c>
      <c r="B40" s="20" t="s">
        <v>137</v>
      </c>
      <c r="C40" s="20" t="s">
        <v>57</v>
      </c>
      <c r="D40" s="20" t="s">
        <v>58</v>
      </c>
      <c r="E40" s="20" t="s">
        <v>8</v>
      </c>
      <c r="F40" s="19" t="s">
        <v>217</v>
      </c>
      <c r="G40" s="19" t="s">
        <v>218</v>
      </c>
      <c r="H40" s="19" t="s">
        <v>61</v>
      </c>
      <c r="I40" s="19" t="s">
        <v>62</v>
      </c>
      <c r="J40" s="19"/>
      <c r="K40" s="19" t="s">
        <v>219</v>
      </c>
      <c r="L40" s="19" t="str">
        <f>LEFT($Q40,4)&amp;"_"&amp;COUNTIF($Q$2:$Q$63,$Q40)&amp;"_"&amp;COUNTIF($Q$2:Q40,$Q40)</f>
        <v>6363_1_1</v>
      </c>
      <c r="M40" s="19" t="str">
        <f>$L40&amp;"_"&amp;TEXT(COUNTIF($L$2:L40,$L40),"0000")</f>
        <v>6363_1_1_0001</v>
      </c>
      <c r="N40" s="19" t="s">
        <v>225</v>
      </c>
      <c r="O40" s="19"/>
      <c r="P40" s="19" t="s">
        <v>226</v>
      </c>
      <c r="Q40" s="19">
        <v>6363367</v>
      </c>
      <c r="R40" s="19" t="s">
        <v>66</v>
      </c>
      <c r="S40" s="19">
        <v>58</v>
      </c>
      <c r="T40" s="19" t="str">
        <f t="shared" si="0"/>
        <v>&gt;50</v>
      </c>
      <c r="U40" s="19">
        <v>2126829882</v>
      </c>
      <c r="V40" s="19"/>
      <c r="W40" s="142" t="s">
        <v>67</v>
      </c>
      <c r="X40" s="19" t="s">
        <v>67</v>
      </c>
      <c r="Y40" s="22" t="s">
        <v>68</v>
      </c>
      <c r="Z40" s="22" t="s">
        <v>67</v>
      </c>
      <c r="AA40" s="22" t="s">
        <v>68</v>
      </c>
      <c r="AB40" s="22" t="s">
        <v>68</v>
      </c>
      <c r="AC40" s="22" t="s">
        <v>68</v>
      </c>
      <c r="AD40" s="22" t="s">
        <v>67</v>
      </c>
      <c r="AE40" s="22" t="s">
        <v>68</v>
      </c>
      <c r="AF40" s="22" t="s">
        <v>68</v>
      </c>
      <c r="AG40" s="22" t="s">
        <v>68</v>
      </c>
      <c r="AH40" s="22" t="s">
        <v>68</v>
      </c>
      <c r="AI40" s="22" t="s">
        <v>68</v>
      </c>
      <c r="AJ40" s="22" t="s">
        <v>68</v>
      </c>
      <c r="AK40" s="22" t="s">
        <v>149</v>
      </c>
    </row>
    <row r="41" spans="1:37" ht="15.75" customHeight="1">
      <c r="A41" s="19">
        <v>40</v>
      </c>
      <c r="B41" s="20" t="s">
        <v>137</v>
      </c>
      <c r="C41" s="20" t="s">
        <v>57</v>
      </c>
      <c r="D41" s="20" t="s">
        <v>58</v>
      </c>
      <c r="E41" s="20" t="s">
        <v>8</v>
      </c>
      <c r="F41" s="19" t="s">
        <v>217</v>
      </c>
      <c r="G41" s="19" t="s">
        <v>218</v>
      </c>
      <c r="H41" s="19" t="s">
        <v>61</v>
      </c>
      <c r="I41" s="19" t="s">
        <v>62</v>
      </c>
      <c r="J41" s="19"/>
      <c r="K41" s="19" t="s">
        <v>219</v>
      </c>
      <c r="L41" s="19" t="str">
        <f>LEFT($Q41,4)&amp;"_"&amp;COUNTIF($Q$2:$Q$63,$Q41)&amp;"_"&amp;COUNTIF($Q$2:Q41,$Q41)</f>
        <v>1822_1_1</v>
      </c>
      <c r="M41" s="19" t="str">
        <f>$L41&amp;"_"&amp;TEXT(COUNTIF($L$2:L41,$L41),"0000")</f>
        <v>1822_1_1_0001</v>
      </c>
      <c r="N41" s="19" t="s">
        <v>227</v>
      </c>
      <c r="O41" s="19"/>
      <c r="P41" s="19" t="s">
        <v>228</v>
      </c>
      <c r="Q41" s="19">
        <v>18228255</v>
      </c>
      <c r="R41" s="19" t="s">
        <v>66</v>
      </c>
      <c r="S41" s="19">
        <v>45</v>
      </c>
      <c r="T41" s="19" t="str">
        <f t="shared" si="0"/>
        <v>18-49</v>
      </c>
      <c r="U41" s="19">
        <v>4144816757</v>
      </c>
      <c r="V41" s="19"/>
      <c r="W41" s="142" t="s">
        <v>68</v>
      </c>
      <c r="X41" s="19" t="s">
        <v>67</v>
      </c>
      <c r="Y41" s="22" t="s">
        <v>68</v>
      </c>
      <c r="Z41" s="22" t="s">
        <v>67</v>
      </c>
      <c r="AA41" s="22" t="s">
        <v>68</v>
      </c>
      <c r="AB41" s="22" t="s">
        <v>68</v>
      </c>
      <c r="AC41" s="22" t="s">
        <v>67</v>
      </c>
      <c r="AD41" s="22" t="s">
        <v>67</v>
      </c>
      <c r="AE41" s="22" t="s">
        <v>68</v>
      </c>
      <c r="AF41" s="22" t="s">
        <v>68</v>
      </c>
      <c r="AG41" s="22" t="s">
        <v>68</v>
      </c>
      <c r="AH41" s="22" t="s">
        <v>68</v>
      </c>
      <c r="AI41" s="22" t="s">
        <v>68</v>
      </c>
      <c r="AJ41" s="22" t="s">
        <v>68</v>
      </c>
      <c r="AK41" s="22" t="s">
        <v>149</v>
      </c>
    </row>
    <row r="42" spans="1:37" ht="15.75" customHeight="1">
      <c r="A42" s="19">
        <v>41</v>
      </c>
      <c r="B42" s="20" t="s">
        <v>137</v>
      </c>
      <c r="C42" s="20" t="s">
        <v>57</v>
      </c>
      <c r="D42" s="20" t="s">
        <v>58</v>
      </c>
      <c r="E42" s="20" t="s">
        <v>8</v>
      </c>
      <c r="F42" s="19" t="s">
        <v>217</v>
      </c>
      <c r="G42" s="19" t="s">
        <v>218</v>
      </c>
      <c r="H42" s="19" t="s">
        <v>61</v>
      </c>
      <c r="I42" s="19" t="s">
        <v>62</v>
      </c>
      <c r="J42" s="19"/>
      <c r="K42" s="19" t="s">
        <v>219</v>
      </c>
      <c r="L42" s="19" t="str">
        <f>LEFT($Q42,4)&amp;"_"&amp;COUNTIF($Q$2:$Q$63,$Q42)&amp;"_"&amp;COUNTIF($Q$2:Q42,$Q42)</f>
        <v>9485_1_1</v>
      </c>
      <c r="M42" s="19" t="str">
        <f>$L42&amp;"_"&amp;TEXT(COUNTIF($L$2:L42,$L42),"0000")</f>
        <v>9485_1_1_0002</v>
      </c>
      <c r="N42" s="19" t="s">
        <v>227</v>
      </c>
      <c r="O42" s="19"/>
      <c r="P42" s="19" t="s">
        <v>229</v>
      </c>
      <c r="Q42" s="19">
        <v>9485941</v>
      </c>
      <c r="R42" s="19" t="s">
        <v>66</v>
      </c>
      <c r="S42" s="19">
        <v>50</v>
      </c>
      <c r="T42" s="19" t="str">
        <f t="shared" si="0"/>
        <v>&gt;50</v>
      </c>
      <c r="U42" s="19">
        <v>2126824770</v>
      </c>
      <c r="V42" s="19"/>
      <c r="W42" s="142" t="s">
        <v>68</v>
      </c>
      <c r="X42" s="19" t="s">
        <v>67</v>
      </c>
      <c r="Y42" s="22" t="s">
        <v>68</v>
      </c>
      <c r="Z42" s="22" t="s">
        <v>67</v>
      </c>
      <c r="AA42" s="22" t="s">
        <v>68</v>
      </c>
      <c r="AB42" s="22" t="s">
        <v>68</v>
      </c>
      <c r="AC42" s="22" t="s">
        <v>67</v>
      </c>
      <c r="AD42" s="22" t="s">
        <v>67</v>
      </c>
      <c r="AE42" s="22" t="s">
        <v>68</v>
      </c>
      <c r="AF42" s="22" t="s">
        <v>68</v>
      </c>
      <c r="AG42" s="22" t="s">
        <v>68</v>
      </c>
      <c r="AH42" s="22" t="s">
        <v>68</v>
      </c>
      <c r="AI42" s="22" t="s">
        <v>68</v>
      </c>
      <c r="AJ42" s="22" t="s">
        <v>68</v>
      </c>
      <c r="AK42" s="22" t="s">
        <v>149</v>
      </c>
    </row>
    <row r="43" spans="1:37" ht="15.75" customHeight="1">
      <c r="A43" s="19">
        <v>42</v>
      </c>
      <c r="B43" s="20" t="s">
        <v>137</v>
      </c>
      <c r="C43" s="20" t="s">
        <v>57</v>
      </c>
      <c r="D43" s="20" t="s">
        <v>58</v>
      </c>
      <c r="E43" s="20" t="s">
        <v>8</v>
      </c>
      <c r="F43" s="19" t="s">
        <v>217</v>
      </c>
      <c r="G43" s="19" t="s">
        <v>218</v>
      </c>
      <c r="H43" s="19" t="s">
        <v>61</v>
      </c>
      <c r="I43" s="19" t="s">
        <v>62</v>
      </c>
      <c r="J43" s="19"/>
      <c r="K43" s="19" t="s">
        <v>219</v>
      </c>
      <c r="L43" s="19" t="str">
        <f>LEFT($Q43,4)&amp;"_"&amp;COUNTIF($Q$2:$Q$63,$Q43)&amp;"_"&amp;COUNTIF($Q$2:Q43,$Q43)</f>
        <v>1464_1_1</v>
      </c>
      <c r="M43" s="19" t="str">
        <f>$L43&amp;"_"&amp;TEXT(COUNTIF($L$2:L43,$L43),"0000")</f>
        <v>1464_1_1_0001</v>
      </c>
      <c r="N43" s="19" t="s">
        <v>90</v>
      </c>
      <c r="O43" s="19"/>
      <c r="P43" s="19" t="s">
        <v>230</v>
      </c>
      <c r="Q43" s="19">
        <v>14644497</v>
      </c>
      <c r="R43" s="19" t="s">
        <v>66</v>
      </c>
      <c r="S43" s="19">
        <v>40</v>
      </c>
      <c r="T43" s="19" t="str">
        <f t="shared" si="0"/>
        <v>18-49</v>
      </c>
      <c r="U43" s="19">
        <v>2126812315</v>
      </c>
      <c r="V43" s="19"/>
      <c r="W43" s="142" t="s">
        <v>68</v>
      </c>
      <c r="X43" s="19" t="s">
        <v>67</v>
      </c>
      <c r="Y43" s="22" t="s">
        <v>68</v>
      </c>
      <c r="Z43" s="22" t="s">
        <v>67</v>
      </c>
      <c r="AA43" s="22" t="s">
        <v>68</v>
      </c>
      <c r="AB43" s="22" t="s">
        <v>67</v>
      </c>
      <c r="AC43" s="22" t="s">
        <v>68</v>
      </c>
      <c r="AD43" s="22" t="s">
        <v>67</v>
      </c>
      <c r="AE43" s="22" t="s">
        <v>68</v>
      </c>
      <c r="AF43" s="22" t="s">
        <v>68</v>
      </c>
      <c r="AG43" s="22" t="s">
        <v>68</v>
      </c>
      <c r="AH43" s="22" t="s">
        <v>68</v>
      </c>
      <c r="AI43" s="22" t="s">
        <v>68</v>
      </c>
      <c r="AJ43" s="22" t="s">
        <v>68</v>
      </c>
      <c r="AK43" s="22" t="s">
        <v>149</v>
      </c>
    </row>
    <row r="44" spans="1:37" ht="15.75" customHeight="1">
      <c r="A44" s="19">
        <v>43</v>
      </c>
      <c r="B44" s="20" t="s">
        <v>137</v>
      </c>
      <c r="C44" s="20" t="s">
        <v>57</v>
      </c>
      <c r="D44" s="20" t="s">
        <v>58</v>
      </c>
      <c r="E44" s="20" t="s">
        <v>8</v>
      </c>
      <c r="F44" s="19" t="s">
        <v>217</v>
      </c>
      <c r="G44" s="19" t="s">
        <v>218</v>
      </c>
      <c r="H44" s="19" t="s">
        <v>61</v>
      </c>
      <c r="I44" s="19" t="s">
        <v>62</v>
      </c>
      <c r="J44" s="19"/>
      <c r="K44" s="19" t="s">
        <v>219</v>
      </c>
      <c r="L44" s="19" t="str">
        <f>LEFT($Q44,4)&amp;"_"&amp;COUNTIF($Q$2:$Q$63,$Q44)&amp;"_"&amp;COUNTIF($Q$2:Q44,$Q44)</f>
        <v>2994_1_1</v>
      </c>
      <c r="M44" s="19" t="str">
        <f>$L44&amp;"_"&amp;TEXT(COUNTIF($L$2:L44,$L44),"0000")</f>
        <v>2994_1_1_0001</v>
      </c>
      <c r="N44" s="19" t="s">
        <v>231</v>
      </c>
      <c r="O44" s="19"/>
      <c r="P44" s="19" t="s">
        <v>232</v>
      </c>
      <c r="Q44" s="19">
        <v>2994782</v>
      </c>
      <c r="R44" s="19" t="s">
        <v>66</v>
      </c>
      <c r="S44" s="19">
        <v>76</v>
      </c>
      <c r="T44" s="19" t="str">
        <f t="shared" si="0"/>
        <v>&gt;50</v>
      </c>
      <c r="U44" s="19">
        <v>2126815716</v>
      </c>
      <c r="V44" s="19"/>
      <c r="W44" s="142" t="s">
        <v>68</v>
      </c>
      <c r="X44" s="19" t="s">
        <v>67</v>
      </c>
      <c r="Y44" s="22" t="s">
        <v>68</v>
      </c>
      <c r="Z44" s="22" t="s">
        <v>68</v>
      </c>
      <c r="AA44" s="22" t="s">
        <v>68</v>
      </c>
      <c r="AB44" s="22" t="s">
        <v>68</v>
      </c>
      <c r="AC44" s="22" t="s">
        <v>67</v>
      </c>
      <c r="AD44" s="22" t="s">
        <v>67</v>
      </c>
      <c r="AE44" s="22" t="s">
        <v>68</v>
      </c>
      <c r="AF44" s="22" t="s">
        <v>68</v>
      </c>
      <c r="AG44" s="22" t="s">
        <v>68</v>
      </c>
      <c r="AH44" s="22" t="s">
        <v>68</v>
      </c>
      <c r="AI44" s="22" t="s">
        <v>68</v>
      </c>
      <c r="AJ44" s="22" t="s">
        <v>67</v>
      </c>
      <c r="AK44" s="22"/>
    </row>
    <row r="45" spans="1:37" ht="15.75" customHeight="1">
      <c r="A45" s="19">
        <v>44</v>
      </c>
      <c r="B45" s="20" t="s">
        <v>137</v>
      </c>
      <c r="C45" s="20" t="s">
        <v>57</v>
      </c>
      <c r="D45" s="20" t="s">
        <v>58</v>
      </c>
      <c r="E45" s="20" t="s">
        <v>8</v>
      </c>
      <c r="F45" s="19" t="s">
        <v>217</v>
      </c>
      <c r="G45" s="19" t="s">
        <v>218</v>
      </c>
      <c r="H45" s="19" t="s">
        <v>61</v>
      </c>
      <c r="I45" s="19" t="s">
        <v>62</v>
      </c>
      <c r="J45" s="19"/>
      <c r="K45" s="19" t="s">
        <v>219</v>
      </c>
      <c r="L45" s="19" t="str">
        <f>LEFT($Q45,4)&amp;"_"&amp;COUNTIF($Q$2:$Q$63,$Q45)&amp;"_"&amp;COUNTIF($Q$2:Q45,$Q45)</f>
        <v>2032_1_1</v>
      </c>
      <c r="M45" s="19" t="str">
        <f>$L45&amp;"_"&amp;TEXT(COUNTIF($L$2:L45,$L45),"0000")</f>
        <v>2032_1_1_0001</v>
      </c>
      <c r="N45" s="19" t="s">
        <v>206</v>
      </c>
      <c r="O45" s="19"/>
      <c r="P45" s="19" t="s">
        <v>233</v>
      </c>
      <c r="Q45" s="19">
        <v>20328761</v>
      </c>
      <c r="R45" s="19" t="s">
        <v>66</v>
      </c>
      <c r="S45" s="19">
        <v>27</v>
      </c>
      <c r="T45" s="19" t="str">
        <f t="shared" si="0"/>
        <v>18-49</v>
      </c>
      <c r="U45" s="19">
        <v>4162882112</v>
      </c>
      <c r="V45" s="19"/>
      <c r="W45" s="142" t="s">
        <v>68</v>
      </c>
      <c r="X45" s="19" t="s">
        <v>67</v>
      </c>
      <c r="Y45" s="22" t="s">
        <v>68</v>
      </c>
      <c r="Z45" s="22" t="s">
        <v>68</v>
      </c>
      <c r="AA45" s="22" t="s">
        <v>68</v>
      </c>
      <c r="AB45" s="22" t="s">
        <v>68</v>
      </c>
      <c r="AC45" s="22" t="s">
        <v>68</v>
      </c>
      <c r="AD45" s="22" t="s">
        <v>67</v>
      </c>
      <c r="AE45" s="22" t="s">
        <v>68</v>
      </c>
      <c r="AF45" s="22" t="s">
        <v>68</v>
      </c>
      <c r="AG45" s="22" t="s">
        <v>68</v>
      </c>
      <c r="AH45" s="22" t="s">
        <v>68</v>
      </c>
      <c r="AI45" s="22" t="s">
        <v>68</v>
      </c>
      <c r="AJ45" s="22" t="s">
        <v>68</v>
      </c>
      <c r="AK45" s="22" t="s">
        <v>149</v>
      </c>
    </row>
    <row r="46" spans="1:37" ht="15.75" customHeight="1">
      <c r="A46" s="19">
        <v>45</v>
      </c>
      <c r="B46" s="20" t="s">
        <v>137</v>
      </c>
      <c r="C46" s="20" t="s">
        <v>57</v>
      </c>
      <c r="D46" s="20" t="s">
        <v>58</v>
      </c>
      <c r="E46" s="20" t="s">
        <v>8</v>
      </c>
      <c r="F46" s="19" t="s">
        <v>217</v>
      </c>
      <c r="G46" s="19" t="s">
        <v>218</v>
      </c>
      <c r="H46" s="19" t="s">
        <v>61</v>
      </c>
      <c r="I46" s="19" t="s">
        <v>62</v>
      </c>
      <c r="J46" s="19"/>
      <c r="K46" s="19" t="s">
        <v>219</v>
      </c>
      <c r="L46" s="19" t="str">
        <f>LEFT($Q46,4)&amp;"_"&amp;COUNTIF($Q$2:$Q$63,$Q46)&amp;"_"&amp;COUNTIF($Q$2:Q46,$Q46)</f>
        <v>6432_1_1</v>
      </c>
      <c r="M46" s="19" t="str">
        <f>$L46&amp;"_"&amp;TEXT(COUNTIF($L$2:L46,$L46),"0000")</f>
        <v>6432_1_1_0001</v>
      </c>
      <c r="N46" s="19" t="s">
        <v>234</v>
      </c>
      <c r="O46" s="19"/>
      <c r="P46" s="19" t="s">
        <v>235</v>
      </c>
      <c r="Q46" s="19">
        <v>6432481</v>
      </c>
      <c r="R46" s="19" t="s">
        <v>66</v>
      </c>
      <c r="S46" s="19">
        <v>55</v>
      </c>
      <c r="T46" s="19" t="str">
        <f t="shared" si="0"/>
        <v>&gt;50</v>
      </c>
      <c r="U46" s="19">
        <v>2126811958</v>
      </c>
      <c r="V46" s="19"/>
      <c r="W46" s="142" t="s">
        <v>68</v>
      </c>
      <c r="X46" s="19" t="s">
        <v>67</v>
      </c>
      <c r="Y46" s="22" t="s">
        <v>68</v>
      </c>
      <c r="Z46" s="22" t="s">
        <v>68</v>
      </c>
      <c r="AA46" s="22" t="s">
        <v>68</v>
      </c>
      <c r="AB46" s="22" t="s">
        <v>68</v>
      </c>
      <c r="AC46" s="22" t="s">
        <v>67</v>
      </c>
      <c r="AD46" s="22" t="s">
        <v>67</v>
      </c>
      <c r="AE46" s="22" t="s">
        <v>68</v>
      </c>
      <c r="AF46" s="22" t="s">
        <v>68</v>
      </c>
      <c r="AG46" s="22" t="s">
        <v>68</v>
      </c>
      <c r="AH46" s="22" t="s">
        <v>68</v>
      </c>
      <c r="AI46" s="22" t="s">
        <v>68</v>
      </c>
      <c r="AJ46" s="22" t="s">
        <v>67</v>
      </c>
      <c r="AK46" s="22"/>
    </row>
    <row r="47" spans="1:37" ht="15.75" customHeight="1">
      <c r="A47" s="19">
        <v>46</v>
      </c>
      <c r="B47" s="20" t="s">
        <v>137</v>
      </c>
      <c r="C47" s="20" t="s">
        <v>57</v>
      </c>
      <c r="D47" s="20" t="s">
        <v>58</v>
      </c>
      <c r="E47" s="20" t="s">
        <v>8</v>
      </c>
      <c r="F47" s="19" t="s">
        <v>217</v>
      </c>
      <c r="G47" s="19" t="s">
        <v>218</v>
      </c>
      <c r="H47" s="19" t="s">
        <v>61</v>
      </c>
      <c r="I47" s="19" t="s">
        <v>62</v>
      </c>
      <c r="J47" s="19"/>
      <c r="K47" s="19" t="s">
        <v>219</v>
      </c>
      <c r="L47" s="19" t="str">
        <f>LEFT($Q47,4)&amp;"_"&amp;COUNTIF($Q$2:$Q$63,$Q47)&amp;"_"&amp;COUNTIF($Q$2:Q47,$Q47)</f>
        <v>1121_1_1</v>
      </c>
      <c r="M47" s="19" t="str">
        <f>$L47&amp;"_"&amp;TEXT(COUNTIF($L$2:L47,$L47),"0000")</f>
        <v>1121_1_1_0001</v>
      </c>
      <c r="N47" s="19" t="s">
        <v>236</v>
      </c>
      <c r="O47" s="19"/>
      <c r="P47" s="19" t="s">
        <v>237</v>
      </c>
      <c r="Q47" s="19">
        <v>11216059</v>
      </c>
      <c r="R47" s="19" t="s">
        <v>66</v>
      </c>
      <c r="S47" s="19">
        <v>54</v>
      </c>
      <c r="T47" s="19" t="str">
        <f t="shared" si="0"/>
        <v>&gt;50</v>
      </c>
      <c r="U47" s="19">
        <v>4242770097</v>
      </c>
      <c r="V47" s="19"/>
      <c r="W47" s="142" t="s">
        <v>68</v>
      </c>
      <c r="X47" s="19" t="s">
        <v>67</v>
      </c>
      <c r="Y47" s="22" t="s">
        <v>68</v>
      </c>
      <c r="Z47" s="22" t="s">
        <v>67</v>
      </c>
      <c r="AA47" s="22" t="s">
        <v>68</v>
      </c>
      <c r="AB47" s="22" t="s">
        <v>68</v>
      </c>
      <c r="AC47" s="22" t="s">
        <v>68</v>
      </c>
      <c r="AD47" s="22" t="s">
        <v>67</v>
      </c>
      <c r="AE47" s="22" t="s">
        <v>68</v>
      </c>
      <c r="AF47" s="22" t="s">
        <v>68</v>
      </c>
      <c r="AG47" s="22" t="s">
        <v>68</v>
      </c>
      <c r="AH47" s="22" t="s">
        <v>68</v>
      </c>
      <c r="AI47" s="22" t="s">
        <v>68</v>
      </c>
      <c r="AJ47" s="22" t="s">
        <v>68</v>
      </c>
      <c r="AK47" s="22" t="s">
        <v>149</v>
      </c>
    </row>
    <row r="48" spans="1:37" ht="15.75" customHeight="1">
      <c r="A48" s="19">
        <v>47</v>
      </c>
      <c r="B48" s="20" t="s">
        <v>137</v>
      </c>
      <c r="C48" s="20" t="s">
        <v>57</v>
      </c>
      <c r="D48" s="20" t="s">
        <v>58</v>
      </c>
      <c r="E48" s="20" t="s">
        <v>8</v>
      </c>
      <c r="F48" s="19" t="s">
        <v>217</v>
      </c>
      <c r="G48" s="19" t="s">
        <v>218</v>
      </c>
      <c r="H48" s="19" t="s">
        <v>61</v>
      </c>
      <c r="I48" s="19" t="s">
        <v>62</v>
      </c>
      <c r="J48" s="19"/>
      <c r="K48" s="19" t="s">
        <v>219</v>
      </c>
      <c r="L48" s="19" t="str">
        <f>LEFT($Q48,4)&amp;"_"&amp;COUNTIF($Q$2:$Q$63,$Q48)&amp;"_"&amp;COUNTIF($Q$2:Q48,$Q48)</f>
        <v>2680_1_1</v>
      </c>
      <c r="M48" s="19" t="str">
        <f>$L48&amp;"_"&amp;TEXT(COUNTIF($L$2:L48,$L48),"0000")</f>
        <v>2680_1_1_0001</v>
      </c>
      <c r="N48" s="19" t="s">
        <v>236</v>
      </c>
      <c r="O48" s="19"/>
      <c r="P48" s="19" t="s">
        <v>238</v>
      </c>
      <c r="Q48" s="19">
        <v>26809346</v>
      </c>
      <c r="R48" s="19" t="s">
        <v>66</v>
      </c>
      <c r="S48" s="19">
        <v>23</v>
      </c>
      <c r="T48" s="19" t="str">
        <f t="shared" si="0"/>
        <v>18-49</v>
      </c>
      <c r="U48" s="19">
        <v>4142830654</v>
      </c>
      <c r="V48" s="19"/>
      <c r="W48" s="142" t="s">
        <v>68</v>
      </c>
      <c r="X48" s="19" t="s">
        <v>67</v>
      </c>
      <c r="Y48" s="22" t="s">
        <v>68</v>
      </c>
      <c r="Z48" s="22" t="s">
        <v>67</v>
      </c>
      <c r="AA48" s="22" t="s">
        <v>68</v>
      </c>
      <c r="AB48" s="22" t="s">
        <v>67</v>
      </c>
      <c r="AC48" s="22" t="s">
        <v>68</v>
      </c>
      <c r="AD48" s="22" t="s">
        <v>67</v>
      </c>
      <c r="AE48" s="22" t="s">
        <v>68</v>
      </c>
      <c r="AF48" s="22" t="s">
        <v>68</v>
      </c>
      <c r="AG48" s="22" t="s">
        <v>68</v>
      </c>
      <c r="AH48" s="22" t="s">
        <v>68</v>
      </c>
      <c r="AI48" s="22" t="s">
        <v>68</v>
      </c>
      <c r="AJ48" s="22" t="s">
        <v>68</v>
      </c>
      <c r="AK48" s="22" t="s">
        <v>149</v>
      </c>
    </row>
    <row r="49" spans="1:37" ht="15.75" customHeight="1">
      <c r="A49" s="19">
        <v>48</v>
      </c>
      <c r="B49" s="20" t="s">
        <v>137</v>
      </c>
      <c r="C49" s="20" t="s">
        <v>57</v>
      </c>
      <c r="D49" s="20" t="s">
        <v>58</v>
      </c>
      <c r="E49" s="20" t="s">
        <v>8</v>
      </c>
      <c r="F49" s="19" t="s">
        <v>217</v>
      </c>
      <c r="G49" s="19" t="s">
        <v>218</v>
      </c>
      <c r="H49" s="19" t="s">
        <v>61</v>
      </c>
      <c r="I49" s="19" t="s">
        <v>62</v>
      </c>
      <c r="J49" s="19"/>
      <c r="K49" s="19" t="s">
        <v>219</v>
      </c>
      <c r="L49" s="19" t="str">
        <f>LEFT($Q49,4)&amp;"_"&amp;COUNTIF($Q$2:$Q$63,$Q49)&amp;"_"&amp;COUNTIF($Q$2:Q49,$Q49)</f>
        <v>1083_1_1</v>
      </c>
      <c r="M49" s="19" t="str">
        <f>$L49&amp;"_"&amp;TEXT(COUNTIF($L$2:L49,$L49),"0000")</f>
        <v>1083_1_1_0001</v>
      </c>
      <c r="N49" s="19" t="s">
        <v>239</v>
      </c>
      <c r="O49" s="19"/>
      <c r="P49" s="19" t="s">
        <v>240</v>
      </c>
      <c r="Q49" s="19">
        <v>1083810</v>
      </c>
      <c r="R49" s="19" t="s">
        <v>66</v>
      </c>
      <c r="S49" s="19">
        <v>87</v>
      </c>
      <c r="T49" s="19" t="str">
        <f t="shared" si="0"/>
        <v>&gt;50</v>
      </c>
      <c r="U49" s="19">
        <v>4142311690</v>
      </c>
      <c r="V49" s="19"/>
      <c r="W49" s="142" t="s">
        <v>68</v>
      </c>
      <c r="X49" s="19" t="s">
        <v>67</v>
      </c>
      <c r="Y49" s="22" t="s">
        <v>68</v>
      </c>
      <c r="Z49" s="22" t="s">
        <v>67</v>
      </c>
      <c r="AA49" s="22" t="s">
        <v>68</v>
      </c>
      <c r="AB49" s="22" t="s">
        <v>68</v>
      </c>
      <c r="AC49" s="22" t="s">
        <v>67</v>
      </c>
      <c r="AD49" s="22" t="s">
        <v>67</v>
      </c>
      <c r="AE49" s="22" t="s">
        <v>68</v>
      </c>
      <c r="AF49" s="22" t="s">
        <v>68</v>
      </c>
      <c r="AG49" s="22" t="s">
        <v>68</v>
      </c>
      <c r="AH49" s="22" t="s">
        <v>68</v>
      </c>
      <c r="AI49" s="22" t="s">
        <v>68</v>
      </c>
      <c r="AJ49" s="22" t="s">
        <v>68</v>
      </c>
      <c r="AK49" s="22" t="s">
        <v>149</v>
      </c>
    </row>
    <row r="50" spans="1:37" ht="15.75" customHeight="1">
      <c r="A50" s="19">
        <v>49</v>
      </c>
      <c r="B50" s="20" t="s">
        <v>137</v>
      </c>
      <c r="C50" s="20" t="s">
        <v>57</v>
      </c>
      <c r="D50" s="20" t="s">
        <v>58</v>
      </c>
      <c r="E50" s="20" t="s">
        <v>8</v>
      </c>
      <c r="F50" s="19" t="s">
        <v>217</v>
      </c>
      <c r="G50" s="19" t="s">
        <v>218</v>
      </c>
      <c r="H50" s="19" t="s">
        <v>61</v>
      </c>
      <c r="I50" s="19" t="s">
        <v>62</v>
      </c>
      <c r="J50" s="19"/>
      <c r="K50" s="19" t="s">
        <v>219</v>
      </c>
      <c r="L50" s="19" t="str">
        <f>LEFT($Q50,4)&amp;"_"&amp;COUNTIF($Q$2:$Q$63,$Q50)&amp;"_"&amp;COUNTIF($Q$2:Q50,$Q50)</f>
        <v>4810_1_1</v>
      </c>
      <c r="M50" s="19" t="str">
        <f>$L50&amp;"_"&amp;TEXT(COUNTIF($L$2:L50,$L50),"0000")</f>
        <v>4810_1_1_0001</v>
      </c>
      <c r="N50" s="19" t="s">
        <v>241</v>
      </c>
      <c r="O50" s="19"/>
      <c r="P50" s="19" t="s">
        <v>97</v>
      </c>
      <c r="Q50" s="19">
        <v>4810635</v>
      </c>
      <c r="R50" s="19" t="s">
        <v>66</v>
      </c>
      <c r="S50" s="19">
        <v>64</v>
      </c>
      <c r="T50" s="19" t="str">
        <f t="shared" si="0"/>
        <v>&gt;50</v>
      </c>
      <c r="U50" s="19">
        <v>2126811311</v>
      </c>
      <c r="V50" s="19"/>
      <c r="W50" s="142" t="s">
        <v>68</v>
      </c>
      <c r="X50" s="19" t="s">
        <v>67</v>
      </c>
      <c r="Y50" s="22" t="s">
        <v>68</v>
      </c>
      <c r="Z50" s="22" t="s">
        <v>67</v>
      </c>
      <c r="AA50" s="22" t="s">
        <v>68</v>
      </c>
      <c r="AB50" s="22" t="s">
        <v>68</v>
      </c>
      <c r="AC50" s="22" t="s">
        <v>67</v>
      </c>
      <c r="AD50" s="22" t="s">
        <v>67</v>
      </c>
      <c r="AE50" s="22" t="s">
        <v>68</v>
      </c>
      <c r="AF50" s="22" t="s">
        <v>68</v>
      </c>
      <c r="AG50" s="22" t="s">
        <v>68</v>
      </c>
      <c r="AH50" s="22" t="s">
        <v>68</v>
      </c>
      <c r="AI50" s="22" t="s">
        <v>68</v>
      </c>
      <c r="AJ50" s="22" t="s">
        <v>68</v>
      </c>
      <c r="AK50" s="22" t="s">
        <v>149</v>
      </c>
    </row>
    <row r="51" spans="1:37" ht="15.75" customHeight="1">
      <c r="A51" s="19">
        <v>50</v>
      </c>
      <c r="B51" s="20" t="s">
        <v>137</v>
      </c>
      <c r="C51" s="20" t="s">
        <v>57</v>
      </c>
      <c r="D51" s="20" t="s">
        <v>58</v>
      </c>
      <c r="E51" s="20" t="s">
        <v>8</v>
      </c>
      <c r="F51" s="19" t="s">
        <v>217</v>
      </c>
      <c r="G51" s="19" t="s">
        <v>218</v>
      </c>
      <c r="H51" s="19" t="s">
        <v>61</v>
      </c>
      <c r="I51" s="19" t="s">
        <v>62</v>
      </c>
      <c r="J51" s="19"/>
      <c r="K51" s="19" t="s">
        <v>219</v>
      </c>
      <c r="L51" s="19" t="str">
        <f>LEFT($Q51,4)&amp;"_"&amp;COUNTIF($Q$2:$Q$63,$Q51)&amp;"_"&amp;COUNTIF($Q$2:Q51,$Q51)</f>
        <v>3403_1_1</v>
      </c>
      <c r="M51" s="19" t="str">
        <f>$L51&amp;"_"&amp;TEXT(COUNTIF($L$2:L51,$L51),"0000")</f>
        <v>3403_1_1_0001</v>
      </c>
      <c r="N51" s="19" t="s">
        <v>198</v>
      </c>
      <c r="O51" s="19"/>
      <c r="P51" s="19" t="s">
        <v>242</v>
      </c>
      <c r="Q51" s="19">
        <v>3403962</v>
      </c>
      <c r="R51" s="19" t="s">
        <v>66</v>
      </c>
      <c r="S51" s="19">
        <v>76</v>
      </c>
      <c r="T51" s="19" t="str">
        <f t="shared" si="0"/>
        <v>&gt;50</v>
      </c>
      <c r="U51" s="19">
        <v>2126814777</v>
      </c>
      <c r="V51" s="19"/>
      <c r="W51" s="142" t="s">
        <v>68</v>
      </c>
      <c r="X51" s="19" t="s">
        <v>67</v>
      </c>
      <c r="Y51" s="22" t="s">
        <v>68</v>
      </c>
      <c r="Z51" s="22" t="s">
        <v>68</v>
      </c>
      <c r="AA51" s="22" t="s">
        <v>68</v>
      </c>
      <c r="AB51" s="22" t="s">
        <v>68</v>
      </c>
      <c r="AC51" s="22" t="s">
        <v>67</v>
      </c>
      <c r="AD51" s="22" t="s">
        <v>67</v>
      </c>
      <c r="AE51" s="22" t="s">
        <v>68</v>
      </c>
      <c r="AF51" s="22" t="s">
        <v>68</v>
      </c>
      <c r="AG51" s="22" t="s">
        <v>68</v>
      </c>
      <c r="AH51" s="22" t="s">
        <v>68</v>
      </c>
      <c r="AI51" s="22" t="s">
        <v>68</v>
      </c>
      <c r="AJ51" s="22" t="s">
        <v>68</v>
      </c>
      <c r="AK51" s="22"/>
    </row>
    <row r="52" spans="1:37" ht="15.75" customHeight="1">
      <c r="A52" s="19">
        <v>51</v>
      </c>
      <c r="B52" s="20" t="s">
        <v>137</v>
      </c>
      <c r="C52" s="20" t="s">
        <v>57</v>
      </c>
      <c r="D52" s="20" t="s">
        <v>58</v>
      </c>
      <c r="E52" s="20" t="s">
        <v>8</v>
      </c>
      <c r="F52" s="19" t="s">
        <v>217</v>
      </c>
      <c r="G52" s="19" t="s">
        <v>218</v>
      </c>
      <c r="H52" s="19" t="s">
        <v>61</v>
      </c>
      <c r="I52" s="19" t="s">
        <v>62</v>
      </c>
      <c r="J52" s="19"/>
      <c r="K52" s="19" t="s">
        <v>219</v>
      </c>
      <c r="L52" s="19" t="str">
        <f>LEFT($Q52,4)&amp;"_"&amp;COUNTIF($Q$2:$Q$63,$Q52)&amp;"_"&amp;COUNTIF($Q$2:Q52,$Q52)</f>
        <v>2968_1_1</v>
      </c>
      <c r="M52" s="19" t="str">
        <f>$L52&amp;"_"&amp;TEXT(COUNTIF($L$2:L52,$L52),"0000")</f>
        <v>2968_1_1_0001</v>
      </c>
      <c r="N52" s="19" t="s">
        <v>98</v>
      </c>
      <c r="O52" s="19"/>
      <c r="P52" s="19" t="s">
        <v>243</v>
      </c>
      <c r="Q52" s="19">
        <v>2968319</v>
      </c>
      <c r="R52" s="19" t="s">
        <v>66</v>
      </c>
      <c r="S52" s="19">
        <v>95</v>
      </c>
      <c r="T52" s="19" t="str">
        <f t="shared" si="0"/>
        <v>&gt;50</v>
      </c>
      <c r="U52" s="19">
        <v>2126825148</v>
      </c>
      <c r="V52" s="19"/>
      <c r="W52" s="142" t="s">
        <v>68</v>
      </c>
      <c r="X52" s="19" t="s">
        <v>67</v>
      </c>
      <c r="Y52" s="22" t="s">
        <v>68</v>
      </c>
      <c r="Z52" s="22" t="s">
        <v>68</v>
      </c>
      <c r="AA52" s="22" t="s">
        <v>68</v>
      </c>
      <c r="AB52" s="22" t="s">
        <v>68</v>
      </c>
      <c r="AC52" s="22" t="s">
        <v>67</v>
      </c>
      <c r="AD52" s="22" t="s">
        <v>67</v>
      </c>
      <c r="AE52" s="22" t="s">
        <v>68</v>
      </c>
      <c r="AF52" s="22" t="s">
        <v>68</v>
      </c>
      <c r="AG52" s="22" t="s">
        <v>68</v>
      </c>
      <c r="AH52" s="22" t="s">
        <v>68</v>
      </c>
      <c r="AI52" s="22" t="s">
        <v>68</v>
      </c>
      <c r="AJ52" s="22" t="s">
        <v>67</v>
      </c>
      <c r="AK52" s="22"/>
    </row>
    <row r="53" spans="1:37" ht="15.75" customHeight="1">
      <c r="A53" s="19">
        <v>52</v>
      </c>
      <c r="B53" s="20" t="s">
        <v>137</v>
      </c>
      <c r="C53" s="20" t="s">
        <v>57</v>
      </c>
      <c r="D53" s="20" t="s">
        <v>58</v>
      </c>
      <c r="E53" s="20" t="s">
        <v>8</v>
      </c>
      <c r="F53" s="19" t="s">
        <v>217</v>
      </c>
      <c r="G53" s="19" t="s">
        <v>218</v>
      </c>
      <c r="H53" s="19" t="s">
        <v>61</v>
      </c>
      <c r="I53" s="19" t="s">
        <v>62</v>
      </c>
      <c r="J53" s="19"/>
      <c r="K53" s="19" t="s">
        <v>219</v>
      </c>
      <c r="L53" s="19" t="str">
        <f>LEFT($Q53,4)&amp;"_"&amp;COUNTIF($Q$2:$Q$63,$Q53)&amp;"_"&amp;COUNTIF($Q$2:Q53,$Q53)</f>
        <v>6436_1_1</v>
      </c>
      <c r="M53" s="19" t="str">
        <f>$L53&amp;"_"&amp;TEXT(COUNTIF($L$2:L53,$L53),"0000")</f>
        <v>6436_1_1_0001</v>
      </c>
      <c r="N53" s="19" t="s">
        <v>244</v>
      </c>
      <c r="O53" s="19"/>
      <c r="P53" s="19" t="s">
        <v>245</v>
      </c>
      <c r="Q53" s="19">
        <v>6436328</v>
      </c>
      <c r="R53" s="19" t="s">
        <v>66</v>
      </c>
      <c r="S53" s="19">
        <v>53</v>
      </c>
      <c r="T53" s="19" t="str">
        <f t="shared" si="0"/>
        <v>&gt;50</v>
      </c>
      <c r="U53" s="19">
        <v>2126819396</v>
      </c>
      <c r="V53" s="19"/>
      <c r="W53" s="142" t="s">
        <v>68</v>
      </c>
      <c r="X53" s="19" t="s">
        <v>67</v>
      </c>
      <c r="Y53" s="22" t="s">
        <v>68</v>
      </c>
      <c r="Z53" s="22" t="s">
        <v>68</v>
      </c>
      <c r="AA53" s="22" t="s">
        <v>68</v>
      </c>
      <c r="AB53" s="22" t="s">
        <v>68</v>
      </c>
      <c r="AC53" s="22" t="s">
        <v>67</v>
      </c>
      <c r="AD53" s="22" t="s">
        <v>67</v>
      </c>
      <c r="AE53" s="22" t="s">
        <v>68</v>
      </c>
      <c r="AF53" s="22" t="s">
        <v>68</v>
      </c>
      <c r="AG53" s="22" t="s">
        <v>68</v>
      </c>
      <c r="AH53" s="22" t="s">
        <v>68</v>
      </c>
      <c r="AI53" s="22" t="s">
        <v>68</v>
      </c>
      <c r="AJ53" s="22" t="s">
        <v>68</v>
      </c>
      <c r="AK53" s="22"/>
    </row>
    <row r="54" spans="1:37" ht="15.75" customHeight="1">
      <c r="A54" s="19">
        <v>53</v>
      </c>
      <c r="B54" s="20" t="s">
        <v>137</v>
      </c>
      <c r="C54" s="20" t="s">
        <v>57</v>
      </c>
      <c r="D54" s="20" t="s">
        <v>58</v>
      </c>
      <c r="E54" s="20" t="s">
        <v>8</v>
      </c>
      <c r="F54" s="19" t="s">
        <v>217</v>
      </c>
      <c r="G54" s="19" t="s">
        <v>218</v>
      </c>
      <c r="H54" s="19" t="s">
        <v>61</v>
      </c>
      <c r="I54" s="19" t="s">
        <v>62</v>
      </c>
      <c r="J54" s="19"/>
      <c r="K54" s="19" t="s">
        <v>219</v>
      </c>
      <c r="L54" s="19" t="str">
        <f>LEFT($Q54,4)&amp;"_"&amp;COUNTIF($Q$2:$Q$63,$Q54)&amp;"_"&amp;COUNTIF($Q$2:Q54,$Q54)</f>
        <v>6858_1_1</v>
      </c>
      <c r="M54" s="19" t="str">
        <f>$L54&amp;"_"&amp;TEXT(COUNTIF($L$2:L54,$L54),"0000")</f>
        <v>6858_1_1_0001</v>
      </c>
      <c r="N54" s="19" t="s">
        <v>246</v>
      </c>
      <c r="O54" s="19"/>
      <c r="P54" s="19" t="s">
        <v>151</v>
      </c>
      <c r="Q54" s="19">
        <v>6858238</v>
      </c>
      <c r="R54" s="19" t="s">
        <v>66</v>
      </c>
      <c r="S54" s="19">
        <v>54</v>
      </c>
      <c r="T54" s="19" t="str">
        <f t="shared" si="0"/>
        <v>&gt;50</v>
      </c>
      <c r="U54" s="19">
        <v>2126821474</v>
      </c>
      <c r="V54" s="19"/>
      <c r="W54" s="142" t="s">
        <v>68</v>
      </c>
      <c r="X54" s="19" t="s">
        <v>67</v>
      </c>
      <c r="Y54" s="22" t="s">
        <v>68</v>
      </c>
      <c r="Z54" s="22" t="s">
        <v>68</v>
      </c>
      <c r="AA54" s="22" t="s">
        <v>68</v>
      </c>
      <c r="AB54" s="22" t="s">
        <v>68</v>
      </c>
      <c r="AC54" s="22" t="s">
        <v>67</v>
      </c>
      <c r="AD54" s="22" t="s">
        <v>67</v>
      </c>
      <c r="AE54" s="22" t="s">
        <v>68</v>
      </c>
      <c r="AF54" s="22" t="s">
        <v>68</v>
      </c>
      <c r="AG54" s="22" t="s">
        <v>68</v>
      </c>
      <c r="AH54" s="22" t="s">
        <v>68</v>
      </c>
      <c r="AI54" s="22" t="s">
        <v>68</v>
      </c>
      <c r="AJ54" s="22" t="s">
        <v>68</v>
      </c>
      <c r="AK54" s="22"/>
    </row>
    <row r="55" spans="1:37" ht="15.75" customHeight="1">
      <c r="A55" s="19">
        <v>54</v>
      </c>
      <c r="B55" s="20" t="s">
        <v>137</v>
      </c>
      <c r="C55" s="20" t="s">
        <v>57</v>
      </c>
      <c r="D55" s="20" t="s">
        <v>58</v>
      </c>
      <c r="E55" s="20" t="s">
        <v>8</v>
      </c>
      <c r="F55" s="19" t="s">
        <v>217</v>
      </c>
      <c r="G55" s="19" t="s">
        <v>218</v>
      </c>
      <c r="H55" s="19" t="s">
        <v>61</v>
      </c>
      <c r="I55" s="19" t="s">
        <v>62</v>
      </c>
      <c r="J55" s="19"/>
      <c r="K55" s="19" t="s">
        <v>219</v>
      </c>
      <c r="L55" s="19" t="str">
        <f>LEFT($Q55,4)&amp;"_"&amp;COUNTIF($Q$2:$Q$63,$Q55)&amp;"_"&amp;COUNTIF($Q$2:Q55,$Q55)</f>
        <v>1638_1_1</v>
      </c>
      <c r="M55" s="19" t="str">
        <f>$L55&amp;"_"&amp;TEXT(COUNTIF($L$2:L55,$L55),"0000")</f>
        <v>1638_1_1_0001</v>
      </c>
      <c r="N55" s="19" t="s">
        <v>247</v>
      </c>
      <c r="O55" s="19"/>
      <c r="P55" s="19" t="s">
        <v>248</v>
      </c>
      <c r="Q55" s="19">
        <v>16381387</v>
      </c>
      <c r="R55" s="19" t="s">
        <v>66</v>
      </c>
      <c r="S55" s="19">
        <v>46</v>
      </c>
      <c r="T55" s="19" t="str">
        <f t="shared" si="0"/>
        <v>18-49</v>
      </c>
      <c r="U55" s="19">
        <v>4242195049</v>
      </c>
      <c r="V55" s="19"/>
      <c r="W55" s="142" t="s">
        <v>68</v>
      </c>
      <c r="X55" s="19" t="s">
        <v>67</v>
      </c>
      <c r="Y55" s="22" t="s">
        <v>68</v>
      </c>
      <c r="Z55" s="22" t="s">
        <v>67</v>
      </c>
      <c r="AA55" s="22" t="s">
        <v>68</v>
      </c>
      <c r="AB55" s="22" t="s">
        <v>68</v>
      </c>
      <c r="AC55" s="22" t="s">
        <v>67</v>
      </c>
      <c r="AD55" s="22" t="s">
        <v>67</v>
      </c>
      <c r="AE55" s="22" t="s">
        <v>68</v>
      </c>
      <c r="AF55" s="22" t="s">
        <v>68</v>
      </c>
      <c r="AG55" s="22" t="s">
        <v>68</v>
      </c>
      <c r="AH55" s="22" t="s">
        <v>68</v>
      </c>
      <c r="AI55" s="22" t="s">
        <v>68</v>
      </c>
      <c r="AJ55" s="22" t="s">
        <v>68</v>
      </c>
      <c r="AK55" s="22"/>
    </row>
    <row r="56" spans="1:37" ht="15.75" customHeight="1">
      <c r="A56" s="19">
        <v>55</v>
      </c>
      <c r="B56" s="20" t="s">
        <v>137</v>
      </c>
      <c r="C56" s="20" t="s">
        <v>57</v>
      </c>
      <c r="D56" s="20" t="s">
        <v>58</v>
      </c>
      <c r="E56" s="20" t="s">
        <v>8</v>
      </c>
      <c r="F56" s="19" t="s">
        <v>217</v>
      </c>
      <c r="G56" s="19" t="s">
        <v>218</v>
      </c>
      <c r="H56" s="19" t="s">
        <v>61</v>
      </c>
      <c r="I56" s="19" t="s">
        <v>62</v>
      </c>
      <c r="J56" s="19"/>
      <c r="K56" s="19" t="s">
        <v>219</v>
      </c>
      <c r="L56" s="19" t="str">
        <f>LEFT($Q56,4)&amp;"_"&amp;COUNTIF($Q$2:$Q$63,$Q56)&amp;"_"&amp;COUNTIF($Q$2:Q56,$Q56)</f>
        <v>3350_1_1</v>
      </c>
      <c r="M56" s="19" t="str">
        <f>$L56&amp;"_"&amp;TEXT(COUNTIF($L$2:L56,$L56),"0000")</f>
        <v>3350_1_1_0001</v>
      </c>
      <c r="N56" s="19" t="s">
        <v>249</v>
      </c>
      <c r="O56" s="19"/>
      <c r="P56" s="19" t="s">
        <v>250</v>
      </c>
      <c r="Q56" s="19">
        <v>3350054</v>
      </c>
      <c r="R56" s="19" t="s">
        <v>66</v>
      </c>
      <c r="S56" s="19">
        <v>73</v>
      </c>
      <c r="T56" s="19" t="str">
        <f t="shared" si="0"/>
        <v>&gt;50</v>
      </c>
      <c r="U56" s="19">
        <v>2126825052</v>
      </c>
      <c r="V56" s="19"/>
      <c r="W56" s="142" t="s">
        <v>68</v>
      </c>
      <c r="X56" s="19" t="s">
        <v>67</v>
      </c>
      <c r="Y56" s="22" t="s">
        <v>68</v>
      </c>
      <c r="Z56" s="22" t="s">
        <v>67</v>
      </c>
      <c r="AA56" s="22" t="s">
        <v>68</v>
      </c>
      <c r="AB56" s="22" t="s">
        <v>68</v>
      </c>
      <c r="AC56" s="22" t="s">
        <v>68</v>
      </c>
      <c r="AD56" s="22" t="s">
        <v>67</v>
      </c>
      <c r="AE56" s="22" t="s">
        <v>68</v>
      </c>
      <c r="AF56" s="22" t="s">
        <v>68</v>
      </c>
      <c r="AG56" s="22" t="s">
        <v>68</v>
      </c>
      <c r="AH56" s="22" t="s">
        <v>68</v>
      </c>
      <c r="AI56" s="22" t="s">
        <v>68</v>
      </c>
      <c r="AJ56" s="22" t="s">
        <v>68</v>
      </c>
      <c r="AK56" s="22" t="s">
        <v>149</v>
      </c>
    </row>
    <row r="57" spans="1:37" ht="15.75" customHeight="1">
      <c r="A57" s="19">
        <v>56</v>
      </c>
      <c r="B57" s="20" t="s">
        <v>137</v>
      </c>
      <c r="C57" s="20" t="s">
        <v>57</v>
      </c>
      <c r="D57" s="20" t="s">
        <v>58</v>
      </c>
      <c r="E57" s="20" t="s">
        <v>8</v>
      </c>
      <c r="F57" s="19" t="s">
        <v>217</v>
      </c>
      <c r="G57" s="19" t="s">
        <v>218</v>
      </c>
      <c r="H57" s="19" t="s">
        <v>61</v>
      </c>
      <c r="I57" s="19" t="s">
        <v>62</v>
      </c>
      <c r="J57" s="19"/>
      <c r="K57" s="19" t="s">
        <v>219</v>
      </c>
      <c r="L57" s="19" t="str">
        <f>LEFT($Q57,4)&amp;"_"&amp;COUNTIF($Q$2:$Q$63,$Q57)&amp;"_"&amp;COUNTIF($Q$2:Q57,$Q57)</f>
        <v>1896_1_1</v>
      </c>
      <c r="M57" s="19" t="str">
        <f>$L57&amp;"_"&amp;TEXT(COUNTIF($L$2:L57,$L57),"0000")</f>
        <v>1896_1_1_0001</v>
      </c>
      <c r="N57" s="19" t="s">
        <v>251</v>
      </c>
      <c r="O57" s="19"/>
      <c r="P57" s="19" t="s">
        <v>141</v>
      </c>
      <c r="Q57" s="19">
        <v>1896586</v>
      </c>
      <c r="R57" s="19" t="s">
        <v>66</v>
      </c>
      <c r="S57" s="19">
        <v>86</v>
      </c>
      <c r="T57" s="19" t="str">
        <f t="shared" si="0"/>
        <v>&gt;50</v>
      </c>
      <c r="U57" s="19">
        <v>2126815231</v>
      </c>
      <c r="V57" s="19"/>
      <c r="W57" s="142" t="s">
        <v>68</v>
      </c>
      <c r="X57" s="19" t="s">
        <v>67</v>
      </c>
      <c r="Y57" s="22" t="s">
        <v>68</v>
      </c>
      <c r="Z57" s="22" t="s">
        <v>68</v>
      </c>
      <c r="AA57" s="22" t="s">
        <v>68</v>
      </c>
      <c r="AB57" s="22" t="s">
        <v>68</v>
      </c>
      <c r="AC57" s="22" t="s">
        <v>67</v>
      </c>
      <c r="AD57" s="22" t="s">
        <v>67</v>
      </c>
      <c r="AE57" s="22" t="s">
        <v>68</v>
      </c>
      <c r="AF57" s="22" t="s">
        <v>68</v>
      </c>
      <c r="AG57" s="22" t="s">
        <v>68</v>
      </c>
      <c r="AH57" s="22" t="s">
        <v>68</v>
      </c>
      <c r="AI57" s="22" t="s">
        <v>68</v>
      </c>
      <c r="AJ57" s="22" t="s">
        <v>67</v>
      </c>
      <c r="AK57" s="22"/>
    </row>
    <row r="58" spans="1:37" ht="15.75" customHeight="1">
      <c r="A58" s="19">
        <v>57</v>
      </c>
      <c r="B58" s="20" t="s">
        <v>137</v>
      </c>
      <c r="C58" s="20" t="s">
        <v>57</v>
      </c>
      <c r="D58" s="20" t="s">
        <v>58</v>
      </c>
      <c r="E58" s="20" t="s">
        <v>8</v>
      </c>
      <c r="F58" s="19" t="s">
        <v>217</v>
      </c>
      <c r="G58" s="19" t="s">
        <v>218</v>
      </c>
      <c r="H58" s="19" t="s">
        <v>61</v>
      </c>
      <c r="I58" s="19" t="s">
        <v>62</v>
      </c>
      <c r="J58" s="19"/>
      <c r="K58" s="19" t="s">
        <v>219</v>
      </c>
      <c r="L58" s="19" t="str">
        <f>LEFT($Q58,4)&amp;"_"&amp;COUNTIF($Q$2:$Q$63,$Q58)&amp;"_"&amp;COUNTIF($Q$2:Q58,$Q58)</f>
        <v>2430_1_1</v>
      </c>
      <c r="M58" s="19" t="str">
        <f>$L58&amp;"_"&amp;TEXT(COUNTIF($L$2:L58,$L58),"0000")</f>
        <v>2430_1_1_0001</v>
      </c>
      <c r="N58" s="19" t="s">
        <v>252</v>
      </c>
      <c r="O58" s="19"/>
      <c r="P58" s="19" t="s">
        <v>253</v>
      </c>
      <c r="Q58" s="19">
        <v>24309054</v>
      </c>
      <c r="R58" s="19" t="s">
        <v>66</v>
      </c>
      <c r="S58" s="19">
        <v>25</v>
      </c>
      <c r="T58" s="19" t="str">
        <f t="shared" si="0"/>
        <v>18-49</v>
      </c>
      <c r="U58" s="19">
        <v>2126823532</v>
      </c>
      <c r="V58" s="19"/>
      <c r="W58" s="142" t="s">
        <v>68</v>
      </c>
      <c r="X58" s="19" t="s">
        <v>67</v>
      </c>
      <c r="Y58" s="22" t="s">
        <v>68</v>
      </c>
      <c r="Z58" s="22" t="s">
        <v>67</v>
      </c>
      <c r="AA58" s="22" t="s">
        <v>68</v>
      </c>
      <c r="AB58" s="22" t="s">
        <v>68</v>
      </c>
      <c r="AC58" s="22" t="s">
        <v>68</v>
      </c>
      <c r="AD58" s="22" t="s">
        <v>67</v>
      </c>
      <c r="AE58" s="22" t="s">
        <v>68</v>
      </c>
      <c r="AF58" s="22" t="s">
        <v>68</v>
      </c>
      <c r="AG58" s="22" t="s">
        <v>68</v>
      </c>
      <c r="AH58" s="22" t="s">
        <v>68</v>
      </c>
      <c r="AI58" s="22" t="s">
        <v>68</v>
      </c>
      <c r="AJ58" s="22" t="s">
        <v>68</v>
      </c>
      <c r="AK58" s="22" t="s">
        <v>149</v>
      </c>
    </row>
    <row r="59" spans="1:37" ht="15.75" customHeight="1">
      <c r="A59" s="19">
        <v>58</v>
      </c>
      <c r="B59" s="20" t="s">
        <v>137</v>
      </c>
      <c r="C59" s="20" t="s">
        <v>57</v>
      </c>
      <c r="D59" s="20" t="s">
        <v>58</v>
      </c>
      <c r="E59" s="20" t="s">
        <v>8</v>
      </c>
      <c r="F59" s="19" t="s">
        <v>217</v>
      </c>
      <c r="G59" s="19" t="s">
        <v>218</v>
      </c>
      <c r="H59" s="19" t="s">
        <v>61</v>
      </c>
      <c r="I59" s="19" t="s">
        <v>62</v>
      </c>
      <c r="J59" s="19"/>
      <c r="K59" s="19" t="s">
        <v>219</v>
      </c>
      <c r="L59" s="19" t="str">
        <f>LEFT($Q59,4)&amp;"_"&amp;COUNTIF($Q$2:$Q$63,$Q59)&amp;"_"&amp;COUNTIF($Q$2:Q59,$Q59)</f>
        <v>1641_1_1</v>
      </c>
      <c r="M59" s="19" t="str">
        <f>$L59&amp;"_"&amp;TEXT(COUNTIF($L$2:L59,$L59),"0000")</f>
        <v>1641_1_1_0001</v>
      </c>
      <c r="N59" s="19" t="s">
        <v>254</v>
      </c>
      <c r="O59" s="19"/>
      <c r="P59" s="19" t="s">
        <v>255</v>
      </c>
      <c r="Q59" s="19">
        <v>16413576</v>
      </c>
      <c r="R59" s="19" t="s">
        <v>66</v>
      </c>
      <c r="S59" s="19">
        <v>36</v>
      </c>
      <c r="T59" s="19" t="str">
        <f t="shared" si="0"/>
        <v>18-49</v>
      </c>
      <c r="U59" s="19">
        <v>4242563446</v>
      </c>
      <c r="V59" s="19"/>
      <c r="W59" s="142" t="s">
        <v>68</v>
      </c>
      <c r="X59" s="19" t="s">
        <v>67</v>
      </c>
      <c r="Y59" s="22" t="s">
        <v>68</v>
      </c>
      <c r="Z59" s="22" t="s">
        <v>67</v>
      </c>
      <c r="AA59" s="22" t="s">
        <v>68</v>
      </c>
      <c r="AB59" s="22" t="s">
        <v>68</v>
      </c>
      <c r="AC59" s="22" t="s">
        <v>68</v>
      </c>
      <c r="AD59" s="22" t="s">
        <v>67</v>
      </c>
      <c r="AE59" s="22" t="s">
        <v>68</v>
      </c>
      <c r="AF59" s="22" t="s">
        <v>68</v>
      </c>
      <c r="AG59" s="22" t="s">
        <v>68</v>
      </c>
      <c r="AH59" s="22" t="s">
        <v>68</v>
      </c>
      <c r="AI59" s="22" t="s">
        <v>68</v>
      </c>
      <c r="AJ59" s="22" t="s">
        <v>68</v>
      </c>
      <c r="AK59" s="22" t="s">
        <v>149</v>
      </c>
    </row>
    <row r="60" spans="1:37" ht="15.75" customHeight="1">
      <c r="A60" s="19">
        <v>59</v>
      </c>
      <c r="B60" s="20" t="s">
        <v>137</v>
      </c>
      <c r="C60" s="20" t="s">
        <v>57</v>
      </c>
      <c r="D60" s="20" t="s">
        <v>58</v>
      </c>
      <c r="E60" s="20" t="s">
        <v>8</v>
      </c>
      <c r="F60" s="19" t="s">
        <v>217</v>
      </c>
      <c r="G60" s="19" t="s">
        <v>218</v>
      </c>
      <c r="H60" s="19" t="s">
        <v>61</v>
      </c>
      <c r="I60" s="19" t="s">
        <v>62</v>
      </c>
      <c r="J60" s="19"/>
      <c r="K60" s="19" t="s">
        <v>219</v>
      </c>
      <c r="L60" s="19" t="str">
        <f>LEFT($Q60,4)&amp;"_"&amp;COUNTIF($Q$2:$Q$63,$Q60)&amp;"_"&amp;COUNTIF($Q$2:Q60,$Q60)</f>
        <v>1495_1_1</v>
      </c>
      <c r="M60" s="19" t="str">
        <f>$L60&amp;"_"&amp;TEXT(COUNTIF($L$2:L60,$L60),"0000")</f>
        <v>1495_1_1_0001</v>
      </c>
      <c r="N60" s="19" t="s">
        <v>256</v>
      </c>
      <c r="O60" s="19"/>
      <c r="P60" s="19" t="s">
        <v>257</v>
      </c>
      <c r="Q60" s="19">
        <v>14955406</v>
      </c>
      <c r="R60" s="19" t="s">
        <v>66</v>
      </c>
      <c r="S60" s="19">
        <v>38</v>
      </c>
      <c r="T60" s="19" t="str">
        <f t="shared" si="0"/>
        <v>18-49</v>
      </c>
      <c r="U60" s="19">
        <v>4241416989</v>
      </c>
      <c r="V60" s="19"/>
      <c r="W60" s="142" t="s">
        <v>68</v>
      </c>
      <c r="X60" s="19" t="s">
        <v>67</v>
      </c>
      <c r="Y60" s="22" t="s">
        <v>68</v>
      </c>
      <c r="Z60" s="22" t="s">
        <v>67</v>
      </c>
      <c r="AA60" s="22" t="s">
        <v>68</v>
      </c>
      <c r="AB60" s="22" t="s">
        <v>68</v>
      </c>
      <c r="AC60" s="22" t="s">
        <v>68</v>
      </c>
      <c r="AD60" s="22" t="s">
        <v>67</v>
      </c>
      <c r="AE60" s="22" t="s">
        <v>68</v>
      </c>
      <c r="AF60" s="22" t="s">
        <v>68</v>
      </c>
      <c r="AG60" s="22" t="s">
        <v>68</v>
      </c>
      <c r="AH60" s="22" t="s">
        <v>68</v>
      </c>
      <c r="AI60" s="22" t="s">
        <v>68</v>
      </c>
      <c r="AJ60" s="22" t="s">
        <v>68</v>
      </c>
      <c r="AK60" s="22" t="s">
        <v>149</v>
      </c>
    </row>
    <row r="61" spans="1:37" ht="15.75" customHeight="1">
      <c r="A61" s="19">
        <v>60</v>
      </c>
      <c r="B61" s="20" t="s">
        <v>137</v>
      </c>
      <c r="C61" s="20" t="s">
        <v>57</v>
      </c>
      <c r="D61" s="20" t="s">
        <v>58</v>
      </c>
      <c r="E61" s="20" t="s">
        <v>8</v>
      </c>
      <c r="F61" s="19" t="s">
        <v>217</v>
      </c>
      <c r="G61" s="19" t="s">
        <v>218</v>
      </c>
      <c r="H61" s="19" t="s">
        <v>61</v>
      </c>
      <c r="I61" s="19" t="s">
        <v>62</v>
      </c>
      <c r="J61" s="19"/>
      <c r="K61" s="19" t="s">
        <v>219</v>
      </c>
      <c r="L61" s="19" t="str">
        <f>LEFT($Q61,4)&amp;"_"&amp;COUNTIF($Q$2:$Q$63,$Q61)&amp;"_"&amp;COUNTIF($Q$2:Q61,$Q61)</f>
        <v>6252_1_1</v>
      </c>
      <c r="M61" s="19" t="str">
        <f>$L61&amp;"_"&amp;TEXT(COUNTIF($L$2:L61,$L61),"0000")</f>
        <v>6252_1_1_0001</v>
      </c>
      <c r="N61" s="19" t="s">
        <v>258</v>
      </c>
      <c r="O61" s="19"/>
      <c r="P61" s="19" t="s">
        <v>259</v>
      </c>
      <c r="Q61" s="19">
        <v>6252659</v>
      </c>
      <c r="R61" s="19" t="s">
        <v>66</v>
      </c>
      <c r="S61" s="19">
        <v>53</v>
      </c>
      <c r="T61" s="19" t="str">
        <f t="shared" si="0"/>
        <v>&gt;50</v>
      </c>
      <c r="U61" s="19">
        <v>2123114799</v>
      </c>
      <c r="V61" s="19"/>
      <c r="W61" s="142" t="s">
        <v>67</v>
      </c>
      <c r="X61" s="19" t="s">
        <v>67</v>
      </c>
      <c r="Y61" s="22" t="s">
        <v>68</v>
      </c>
      <c r="Z61" s="22" t="s">
        <v>67</v>
      </c>
      <c r="AA61" s="22" t="s">
        <v>68</v>
      </c>
      <c r="AB61" s="22" t="s">
        <v>68</v>
      </c>
      <c r="AC61" s="22" t="s">
        <v>67</v>
      </c>
      <c r="AD61" s="22" t="s">
        <v>67</v>
      </c>
      <c r="AE61" s="22" t="s">
        <v>68</v>
      </c>
      <c r="AF61" s="22" t="s">
        <v>68</v>
      </c>
      <c r="AG61" s="22" t="s">
        <v>68</v>
      </c>
      <c r="AH61" s="22" t="s">
        <v>68</v>
      </c>
      <c r="AI61" s="22" t="s">
        <v>68</v>
      </c>
      <c r="AJ61" s="22" t="s">
        <v>68</v>
      </c>
      <c r="AK61" s="22" t="s">
        <v>149</v>
      </c>
    </row>
    <row r="62" spans="1:37" ht="15.75" customHeight="1">
      <c r="A62" s="19">
        <v>61</v>
      </c>
      <c r="B62" s="20" t="s">
        <v>137</v>
      </c>
      <c r="C62" s="20" t="s">
        <v>57</v>
      </c>
      <c r="D62" s="20" t="s">
        <v>58</v>
      </c>
      <c r="E62" s="20" t="s">
        <v>8</v>
      </c>
      <c r="F62" s="19" t="s">
        <v>217</v>
      </c>
      <c r="G62" s="19" t="s">
        <v>218</v>
      </c>
      <c r="H62" s="19" t="s">
        <v>61</v>
      </c>
      <c r="I62" s="19" t="s">
        <v>62</v>
      </c>
      <c r="J62" s="19"/>
      <c r="K62" s="19" t="s">
        <v>219</v>
      </c>
      <c r="L62" s="19" t="str">
        <f>LEFT($Q62,4)&amp;"_"&amp;COUNTIF($Q$2:$Q$63,$Q62)&amp;"_"&amp;COUNTIF($Q$2:Q62,$Q62)</f>
        <v>4850_1_1</v>
      </c>
      <c r="M62" s="19" t="str">
        <f>$L62&amp;"_"&amp;TEXT(COUNTIF($L$2:L62,$L62),"0000")</f>
        <v>4850_1_1_0001</v>
      </c>
      <c r="N62" s="19" t="s">
        <v>260</v>
      </c>
      <c r="O62" s="19"/>
      <c r="P62" s="19" t="s">
        <v>261</v>
      </c>
      <c r="Q62" s="19">
        <v>485094</v>
      </c>
      <c r="R62" s="19" t="s">
        <v>66</v>
      </c>
      <c r="S62" s="19">
        <v>70</v>
      </c>
      <c r="T62" s="19" t="str">
        <f t="shared" si="0"/>
        <v>&gt;50</v>
      </c>
      <c r="U62" s="19">
        <v>2126812185</v>
      </c>
      <c r="V62" s="19"/>
      <c r="W62" s="142" t="s">
        <v>68</v>
      </c>
      <c r="X62" s="19" t="s">
        <v>67</v>
      </c>
      <c r="Y62" s="22" t="s">
        <v>68</v>
      </c>
      <c r="Z62" s="22" t="s">
        <v>68</v>
      </c>
      <c r="AA62" s="22" t="s">
        <v>68</v>
      </c>
      <c r="AB62" s="22" t="s">
        <v>68</v>
      </c>
      <c r="AC62" s="22" t="s">
        <v>67</v>
      </c>
      <c r="AD62" s="22" t="s">
        <v>67</v>
      </c>
      <c r="AE62" s="22" t="s">
        <v>68</v>
      </c>
      <c r="AF62" s="22" t="s">
        <v>68</v>
      </c>
      <c r="AG62" s="22" t="s">
        <v>68</v>
      </c>
      <c r="AH62" s="22" t="s">
        <v>68</v>
      </c>
      <c r="AI62" s="22" t="s">
        <v>68</v>
      </c>
      <c r="AJ62" s="22" t="s">
        <v>67</v>
      </c>
      <c r="AK62" s="22"/>
    </row>
    <row r="63" spans="1:37" ht="15.75" customHeight="1">
      <c r="A63" s="19">
        <v>62</v>
      </c>
      <c r="B63" s="20" t="s">
        <v>137</v>
      </c>
      <c r="C63" s="20" t="s">
        <v>57</v>
      </c>
      <c r="D63" s="20" t="s">
        <v>58</v>
      </c>
      <c r="E63" s="20" t="s">
        <v>8</v>
      </c>
      <c r="F63" s="19" t="s">
        <v>217</v>
      </c>
      <c r="G63" s="19" t="s">
        <v>218</v>
      </c>
      <c r="H63" s="19" t="s">
        <v>61</v>
      </c>
      <c r="I63" s="19" t="s">
        <v>62</v>
      </c>
      <c r="J63" s="19"/>
      <c r="K63" s="19" t="s">
        <v>219</v>
      </c>
      <c r="L63" s="19" t="str">
        <f>LEFT($Q63,4)&amp;"_"&amp;COUNTIF($Q$2:$Q$63,$Q63)&amp;"_"&amp;COUNTIF($Q$2:Q63,$Q63)</f>
        <v>2275_1_1</v>
      </c>
      <c r="M63" s="19" t="str">
        <f>$L63&amp;"_"&amp;TEXT(COUNTIF($L$2:L63,$L63),"0000")</f>
        <v>2275_1_1_0001</v>
      </c>
      <c r="N63" s="19" t="s">
        <v>80</v>
      </c>
      <c r="O63" s="19"/>
      <c r="P63" s="19" t="s">
        <v>262</v>
      </c>
      <c r="Q63" s="19">
        <v>22754670</v>
      </c>
      <c r="R63" s="19" t="s">
        <v>66</v>
      </c>
      <c r="S63" s="19">
        <v>24</v>
      </c>
      <c r="T63" s="19" t="str">
        <f t="shared" si="0"/>
        <v>18-49</v>
      </c>
      <c r="U63" s="19">
        <v>4168345816</v>
      </c>
      <c r="V63" s="19"/>
      <c r="W63" s="142" t="s">
        <v>68</v>
      </c>
      <c r="X63" s="19" t="s">
        <v>67</v>
      </c>
      <c r="Y63" s="22" t="s">
        <v>68</v>
      </c>
      <c r="Z63" s="22" t="s">
        <v>67</v>
      </c>
      <c r="AA63" s="22" t="s">
        <v>68</v>
      </c>
      <c r="AB63" s="22" t="s">
        <v>68</v>
      </c>
      <c r="AC63" s="22" t="s">
        <v>68</v>
      </c>
      <c r="AD63" s="22" t="s">
        <v>67</v>
      </c>
      <c r="AE63" s="22" t="s">
        <v>68</v>
      </c>
      <c r="AF63" s="22" t="s">
        <v>68</v>
      </c>
      <c r="AG63" s="22" t="s">
        <v>68</v>
      </c>
      <c r="AH63" s="22" t="s">
        <v>68</v>
      </c>
      <c r="AI63" s="22" t="s">
        <v>68</v>
      </c>
      <c r="AJ63" s="22" t="s">
        <v>68</v>
      </c>
      <c r="AK63" s="22" t="s">
        <v>149</v>
      </c>
    </row>
    <row r="64" spans="1:37" ht="15.75" customHeight="1">
      <c r="A64" s="19">
        <v>63</v>
      </c>
      <c r="B64" s="20" t="s">
        <v>137</v>
      </c>
      <c r="C64" s="20" t="s">
        <v>57</v>
      </c>
      <c r="D64" s="20" t="s">
        <v>58</v>
      </c>
      <c r="E64" s="20" t="s">
        <v>8</v>
      </c>
      <c r="F64" s="19" t="s">
        <v>217</v>
      </c>
      <c r="G64" s="19" t="s">
        <v>218</v>
      </c>
      <c r="H64" s="19" t="s">
        <v>61</v>
      </c>
      <c r="I64" s="19" t="s">
        <v>62</v>
      </c>
      <c r="J64" s="19"/>
      <c r="K64" s="19" t="s">
        <v>219</v>
      </c>
      <c r="L64" s="19" t="str">
        <f>LEFT($Q64,4)&amp;"_"&amp;COUNTIF($Q$2:$Q$63,$Q64)&amp;"_"&amp;COUNTIF($Q$2:Q64,$Q64)</f>
        <v>3156_0_1</v>
      </c>
      <c r="M64" s="19" t="str">
        <f>$L64&amp;"_"&amp;TEXT(COUNTIF($L$2:L64,$L64),"0000")</f>
        <v>3156_0_1_0001</v>
      </c>
      <c r="N64" s="19" t="s">
        <v>263</v>
      </c>
      <c r="O64" s="19"/>
      <c r="P64" s="19" t="s">
        <v>264</v>
      </c>
      <c r="Q64" s="19">
        <v>3156867</v>
      </c>
      <c r="R64" s="19" t="s">
        <v>66</v>
      </c>
      <c r="S64" s="19">
        <v>80</v>
      </c>
      <c r="T64" s="19" t="str">
        <f t="shared" si="0"/>
        <v>&gt;50</v>
      </c>
      <c r="U64" s="19"/>
      <c r="V64" s="19"/>
      <c r="W64" s="142" t="s">
        <v>68</v>
      </c>
      <c r="X64" s="19" t="s">
        <v>67</v>
      </c>
      <c r="Y64" s="22" t="s">
        <v>68</v>
      </c>
      <c r="Z64" s="22" t="s">
        <v>68</v>
      </c>
      <c r="AA64" s="22" t="s">
        <v>68</v>
      </c>
      <c r="AB64" s="22" t="s">
        <v>68</v>
      </c>
      <c r="AC64" s="22" t="s">
        <v>67</v>
      </c>
      <c r="AD64" s="22" t="s">
        <v>67</v>
      </c>
      <c r="AE64" s="22" t="s">
        <v>68</v>
      </c>
      <c r="AF64" s="22" t="s">
        <v>68</v>
      </c>
      <c r="AG64" s="22" t="s">
        <v>68</v>
      </c>
      <c r="AH64" s="22" t="s">
        <v>68</v>
      </c>
      <c r="AI64" s="22" t="s">
        <v>68</v>
      </c>
      <c r="AJ64" s="22" t="s">
        <v>67</v>
      </c>
      <c r="AK64" s="22"/>
    </row>
    <row r="65" spans="1:37" ht="15.75" customHeight="1">
      <c r="A65" s="19">
        <v>64</v>
      </c>
      <c r="B65" s="20" t="s">
        <v>137</v>
      </c>
      <c r="C65" s="20" t="s">
        <v>57</v>
      </c>
      <c r="D65" s="20" t="s">
        <v>58</v>
      </c>
      <c r="E65" s="20" t="s">
        <v>8</v>
      </c>
      <c r="F65" s="19" t="s">
        <v>217</v>
      </c>
      <c r="G65" s="19" t="s">
        <v>218</v>
      </c>
      <c r="H65" s="19" t="s">
        <v>61</v>
      </c>
      <c r="I65" s="19" t="s">
        <v>62</v>
      </c>
      <c r="J65" s="19"/>
      <c r="K65" s="19" t="s">
        <v>219</v>
      </c>
      <c r="L65" s="19" t="str">
        <f>LEFT($Q65,4)&amp;"_"&amp;COUNTIF($Q$2:$Q$63,$Q65)&amp;"_"&amp;COUNTIF($Q$2:Q65,$Q65)</f>
        <v>2726_0_1</v>
      </c>
      <c r="M65" s="19" t="str">
        <f>$L65&amp;"_"&amp;TEXT(COUNTIF($L$2:L65,$L65),"0000")</f>
        <v>2726_0_1_0001</v>
      </c>
      <c r="N65" s="19" t="s">
        <v>265</v>
      </c>
      <c r="O65" s="19"/>
      <c r="P65" s="19" t="s">
        <v>266</v>
      </c>
      <c r="Q65" s="19">
        <v>27268738</v>
      </c>
      <c r="R65" s="19" t="s">
        <v>66</v>
      </c>
      <c r="S65" s="19">
        <v>21</v>
      </c>
      <c r="T65" s="19" t="str">
        <f t="shared" si="0"/>
        <v>18-49</v>
      </c>
      <c r="U65" s="19">
        <v>4128167189</v>
      </c>
      <c r="V65" s="19"/>
      <c r="W65" s="142" t="s">
        <v>68</v>
      </c>
      <c r="X65" s="19" t="s">
        <v>67</v>
      </c>
      <c r="Y65" s="22" t="s">
        <v>68</v>
      </c>
      <c r="Z65" s="22" t="s">
        <v>67</v>
      </c>
      <c r="AA65" s="22" t="s">
        <v>68</v>
      </c>
      <c r="AB65" s="22" t="s">
        <v>68</v>
      </c>
      <c r="AC65" s="22" t="s">
        <v>68</v>
      </c>
      <c r="AD65" s="22" t="s">
        <v>67</v>
      </c>
      <c r="AE65" s="22" t="s">
        <v>68</v>
      </c>
      <c r="AF65" s="22" t="s">
        <v>68</v>
      </c>
      <c r="AG65" s="22" t="s">
        <v>68</v>
      </c>
      <c r="AH65" s="22" t="s">
        <v>68</v>
      </c>
      <c r="AI65" s="22" t="s">
        <v>68</v>
      </c>
      <c r="AJ65" s="22" t="s">
        <v>68</v>
      </c>
      <c r="AK65" s="22" t="s">
        <v>149</v>
      </c>
    </row>
    <row r="66" spans="1:37" ht="15.75" customHeight="1">
      <c r="A66" s="19">
        <v>65</v>
      </c>
      <c r="B66" s="20" t="s">
        <v>137</v>
      </c>
      <c r="C66" s="20" t="s">
        <v>57</v>
      </c>
      <c r="D66" s="20" t="s">
        <v>58</v>
      </c>
      <c r="E66" s="20" t="s">
        <v>8</v>
      </c>
      <c r="F66" s="19" t="s">
        <v>217</v>
      </c>
      <c r="G66" s="19" t="s">
        <v>218</v>
      </c>
      <c r="H66" s="19" t="s">
        <v>61</v>
      </c>
      <c r="I66" s="19" t="s">
        <v>62</v>
      </c>
      <c r="J66" s="19"/>
      <c r="K66" s="19" t="s">
        <v>219</v>
      </c>
      <c r="L66" s="19" t="str">
        <f>LEFT($Q66,4)&amp;"_"&amp;COUNTIF($Q$2:$Q$63,$Q66)&amp;"_"&amp;COUNTIF($Q$2:Q66,$Q66)</f>
        <v>2119_0_1</v>
      </c>
      <c r="M66" s="19" t="str">
        <f>$L66&amp;"_"&amp;TEXT(COUNTIF($L$2:L66,$L66),"0000")</f>
        <v>2119_0_1_0001</v>
      </c>
      <c r="N66" s="19" t="s">
        <v>267</v>
      </c>
      <c r="O66" s="19"/>
      <c r="P66" s="19" t="s">
        <v>268</v>
      </c>
      <c r="Q66" s="19">
        <v>2119705</v>
      </c>
      <c r="R66" s="19" t="s">
        <v>79</v>
      </c>
      <c r="S66" s="19">
        <v>80</v>
      </c>
      <c r="T66" s="19" t="str">
        <f t="shared" si="0"/>
        <v>&gt;50</v>
      </c>
      <c r="U66" s="19">
        <v>2126814873</v>
      </c>
      <c r="V66" s="19"/>
      <c r="W66" s="142" t="s">
        <v>68</v>
      </c>
      <c r="X66" s="19" t="s">
        <v>67</v>
      </c>
      <c r="Y66" s="22" t="s">
        <v>68</v>
      </c>
      <c r="Z66" s="22" t="s">
        <v>68</v>
      </c>
      <c r="AA66" s="22" t="s">
        <v>68</v>
      </c>
      <c r="AB66" s="22" t="s">
        <v>68</v>
      </c>
      <c r="AC66" s="22" t="s">
        <v>67</v>
      </c>
      <c r="AD66" s="22" t="s">
        <v>68</v>
      </c>
      <c r="AE66" s="22" t="s">
        <v>68</v>
      </c>
      <c r="AF66" s="22" t="s">
        <v>68</v>
      </c>
      <c r="AG66" s="22" t="s">
        <v>68</v>
      </c>
      <c r="AH66" s="22" t="s">
        <v>68</v>
      </c>
      <c r="AI66" s="22" t="s">
        <v>68</v>
      </c>
      <c r="AJ66" s="22" t="s">
        <v>67</v>
      </c>
      <c r="AK66" s="22"/>
    </row>
    <row r="67" spans="1:37" ht="15.75" customHeight="1">
      <c r="A67" s="19">
        <v>66</v>
      </c>
      <c r="B67" s="20" t="s">
        <v>137</v>
      </c>
      <c r="C67" s="20" t="s">
        <v>57</v>
      </c>
      <c r="D67" s="20" t="s">
        <v>58</v>
      </c>
      <c r="E67" s="20" t="s">
        <v>8</v>
      </c>
      <c r="F67" s="19" t="s">
        <v>217</v>
      </c>
      <c r="G67" s="19" t="s">
        <v>218</v>
      </c>
      <c r="H67" s="19" t="s">
        <v>61</v>
      </c>
      <c r="I67" s="19" t="s">
        <v>62</v>
      </c>
      <c r="J67" s="19"/>
      <c r="K67" s="19" t="s">
        <v>140</v>
      </c>
      <c r="L67" s="19" t="str">
        <f>LEFT($Q67,4)&amp;"_"&amp;COUNTIF($Q$2:$Q$63,$Q67)&amp;"_"&amp;COUNTIF($Q$2:Q67,$Q67)</f>
        <v>9364_0_1</v>
      </c>
      <c r="M67" s="19" t="str">
        <f>$L67&amp;"_"&amp;TEXT(COUNTIF($L$2:L67,$L67),"0000")</f>
        <v>9364_0_1_0001</v>
      </c>
      <c r="N67" s="19" t="s">
        <v>269</v>
      </c>
      <c r="O67" s="19"/>
      <c r="P67" s="19" t="s">
        <v>97</v>
      </c>
      <c r="Q67" s="19">
        <v>936450</v>
      </c>
      <c r="R67" s="19" t="s">
        <v>66</v>
      </c>
      <c r="S67" s="19">
        <v>86</v>
      </c>
      <c r="T67" s="19" t="str">
        <f t="shared" ref="T67:T72" si="1">IF($S67="","",IF($S67&lt;=4,"&lt;5",IF($S67&lt;=17,"5-17",IF($S67&lt;=49,"18-49","&gt;50"))))</f>
        <v>&gt;50</v>
      </c>
      <c r="U67" s="19">
        <v>4164398570</v>
      </c>
      <c r="V67" s="19"/>
      <c r="W67" s="142" t="s">
        <v>68</v>
      </c>
      <c r="X67" s="19" t="s">
        <v>67</v>
      </c>
      <c r="Y67" s="22" t="s">
        <v>68</v>
      </c>
      <c r="Z67" s="22" t="s">
        <v>67</v>
      </c>
      <c r="AA67" s="22" t="s">
        <v>68</v>
      </c>
      <c r="AB67" s="22" t="s">
        <v>68</v>
      </c>
      <c r="AC67" s="22" t="s">
        <v>67</v>
      </c>
      <c r="AD67" s="22" t="s">
        <v>67</v>
      </c>
      <c r="AE67" s="22" t="s">
        <v>68</v>
      </c>
      <c r="AF67" s="22" t="s">
        <v>68</v>
      </c>
      <c r="AG67" s="22" t="s">
        <v>68</v>
      </c>
      <c r="AH67" s="22" t="s">
        <v>68</v>
      </c>
      <c r="AI67" s="22" t="s">
        <v>68</v>
      </c>
      <c r="AJ67" s="22" t="s">
        <v>68</v>
      </c>
      <c r="AK67" s="22" t="s">
        <v>149</v>
      </c>
    </row>
    <row r="68" spans="1:37" ht="15.75" customHeight="1">
      <c r="A68" s="19">
        <v>67</v>
      </c>
      <c r="B68" s="20" t="s">
        <v>137</v>
      </c>
      <c r="C68" s="20" t="s">
        <v>57</v>
      </c>
      <c r="D68" s="20" t="s">
        <v>58</v>
      </c>
      <c r="E68" s="20" t="s">
        <v>8</v>
      </c>
      <c r="F68" s="19" t="s">
        <v>217</v>
      </c>
      <c r="G68" s="19" t="s">
        <v>218</v>
      </c>
      <c r="H68" s="19" t="s">
        <v>61</v>
      </c>
      <c r="I68" s="19" t="s">
        <v>62</v>
      </c>
      <c r="J68" s="19"/>
      <c r="K68" s="19" t="s">
        <v>140</v>
      </c>
      <c r="L68" s="19" t="str">
        <f>LEFT($Q68,4)&amp;"_"&amp;COUNTIF($Q$2:$Q$63,$Q68)&amp;"_"&amp;COUNTIF($Q$2:Q68,$Q68)</f>
        <v>1509_0_1</v>
      </c>
      <c r="M68" s="19" t="str">
        <f>$L68&amp;"_"&amp;TEXT(COUNTIF($L$2:L68,$L68),"0000")</f>
        <v>1509_0_1_0001</v>
      </c>
      <c r="N68" s="19" t="s">
        <v>270</v>
      </c>
      <c r="O68" s="19"/>
      <c r="P68" s="19" t="s">
        <v>271</v>
      </c>
      <c r="Q68" s="19">
        <v>15098434</v>
      </c>
      <c r="R68" s="19" t="s">
        <v>66</v>
      </c>
      <c r="S68" s="19">
        <v>41</v>
      </c>
      <c r="T68" s="19" t="str">
        <f t="shared" si="1"/>
        <v>18-49</v>
      </c>
      <c r="U68" s="19">
        <v>414050412</v>
      </c>
      <c r="V68" s="19"/>
      <c r="W68" s="142" t="s">
        <v>68</v>
      </c>
      <c r="X68" s="19" t="s">
        <v>67</v>
      </c>
      <c r="Y68" s="22" t="s">
        <v>68</v>
      </c>
      <c r="Z68" s="22" t="s">
        <v>67</v>
      </c>
      <c r="AA68" s="22" t="s">
        <v>68</v>
      </c>
      <c r="AB68" s="22" t="s">
        <v>68</v>
      </c>
      <c r="AC68" s="22" t="s">
        <v>68</v>
      </c>
      <c r="AD68" s="22" t="s">
        <v>67</v>
      </c>
      <c r="AE68" s="22" t="s">
        <v>68</v>
      </c>
      <c r="AF68" s="22" t="s">
        <v>68</v>
      </c>
      <c r="AG68" s="22" t="s">
        <v>68</v>
      </c>
      <c r="AH68" s="22" t="s">
        <v>68</v>
      </c>
      <c r="AI68" s="22" t="s">
        <v>68</v>
      </c>
      <c r="AJ68" s="22" t="s">
        <v>68</v>
      </c>
      <c r="AK68" s="22" t="s">
        <v>149</v>
      </c>
    </row>
    <row r="69" spans="1:37" ht="15.75" customHeight="1">
      <c r="A69" s="19">
        <v>68</v>
      </c>
      <c r="B69" s="20" t="s">
        <v>137</v>
      </c>
      <c r="C69" s="20" t="s">
        <v>57</v>
      </c>
      <c r="D69" s="20" t="s">
        <v>58</v>
      </c>
      <c r="E69" s="20" t="s">
        <v>8</v>
      </c>
      <c r="F69" s="19" t="s">
        <v>217</v>
      </c>
      <c r="G69" s="19" t="s">
        <v>218</v>
      </c>
      <c r="H69" s="19" t="s">
        <v>61</v>
      </c>
      <c r="I69" s="19" t="s">
        <v>62</v>
      </c>
      <c r="J69" s="19"/>
      <c r="K69" s="19" t="s">
        <v>140</v>
      </c>
      <c r="L69" s="19" t="str">
        <f>LEFT($Q69,4)&amp;"_"&amp;COUNTIF($Q$2:$Q$63,$Q69)&amp;"_"&amp;COUNTIF($Q$2:Q69,$Q69)</f>
        <v>1827_0_1</v>
      </c>
      <c r="M69" s="19" t="str">
        <f>$L69&amp;"_"&amp;TEXT(COUNTIF($L$2:L69,$L69),"0000")</f>
        <v>1827_0_1_0001</v>
      </c>
      <c r="N69" s="19" t="s">
        <v>158</v>
      </c>
      <c r="O69" s="19"/>
      <c r="P69" s="19" t="s">
        <v>272</v>
      </c>
      <c r="Q69" s="19">
        <v>18270138</v>
      </c>
      <c r="R69" s="19" t="s">
        <v>66</v>
      </c>
      <c r="S69" s="19">
        <v>57</v>
      </c>
      <c r="T69" s="19" t="str">
        <f t="shared" si="1"/>
        <v>&gt;50</v>
      </c>
      <c r="U69" s="19">
        <v>2126822958</v>
      </c>
      <c r="V69" s="19"/>
      <c r="W69" s="142" t="s">
        <v>68</v>
      </c>
      <c r="X69" s="19" t="s">
        <v>67</v>
      </c>
      <c r="Y69" s="22" t="s">
        <v>68</v>
      </c>
      <c r="Z69" s="22" t="s">
        <v>67</v>
      </c>
      <c r="AA69" s="22" t="s">
        <v>68</v>
      </c>
      <c r="AB69" s="22" t="s">
        <v>68</v>
      </c>
      <c r="AC69" s="22" t="s">
        <v>68</v>
      </c>
      <c r="AD69" s="22" t="s">
        <v>67</v>
      </c>
      <c r="AE69" s="22" t="s">
        <v>68</v>
      </c>
      <c r="AF69" s="22" t="s">
        <v>68</v>
      </c>
      <c r="AG69" s="22" t="s">
        <v>68</v>
      </c>
      <c r="AH69" s="22" t="s">
        <v>68</v>
      </c>
      <c r="AI69" s="22" t="s">
        <v>68</v>
      </c>
      <c r="AJ69" s="22" t="s">
        <v>68</v>
      </c>
      <c r="AK69" s="22" t="s">
        <v>149</v>
      </c>
    </row>
    <row r="70" spans="1:37" ht="15.75" customHeight="1">
      <c r="A70" s="19">
        <v>69</v>
      </c>
      <c r="B70" s="20" t="s">
        <v>137</v>
      </c>
      <c r="C70" s="20" t="s">
        <v>57</v>
      </c>
      <c r="D70" s="20" t="s">
        <v>58</v>
      </c>
      <c r="E70" s="20" t="s">
        <v>8</v>
      </c>
      <c r="F70" s="19" t="s">
        <v>217</v>
      </c>
      <c r="G70" s="19" t="s">
        <v>218</v>
      </c>
      <c r="H70" s="19" t="s">
        <v>61</v>
      </c>
      <c r="I70" s="19" t="s">
        <v>62</v>
      </c>
      <c r="J70" s="19"/>
      <c r="K70" s="19" t="s">
        <v>140</v>
      </c>
      <c r="L70" s="19" t="str">
        <f>LEFT($Q70,4)&amp;"_"&amp;COUNTIF($Q$2:$Q$63,$Q70)&amp;"_"&amp;COUNTIF($Q$2:Q70,$Q70)</f>
        <v>2584_0_1</v>
      </c>
      <c r="M70" s="19" t="str">
        <f>$L70&amp;"_"&amp;TEXT(COUNTIF($L$2:L70,$L70),"0000")</f>
        <v>2584_0_1_0001</v>
      </c>
      <c r="N70" s="19" t="s">
        <v>273</v>
      </c>
      <c r="O70" s="19"/>
      <c r="P70" s="19" t="s">
        <v>274</v>
      </c>
      <c r="Q70" s="19">
        <v>25846263</v>
      </c>
      <c r="R70" s="19" t="s">
        <v>66</v>
      </c>
      <c r="S70" s="19">
        <v>51</v>
      </c>
      <c r="T70" s="19" t="str">
        <f t="shared" si="1"/>
        <v>&gt;50</v>
      </c>
      <c r="U70" s="19">
        <v>4168345816</v>
      </c>
      <c r="V70" s="19"/>
      <c r="W70" s="142" t="s">
        <v>68</v>
      </c>
      <c r="X70" s="19" t="s">
        <v>67</v>
      </c>
      <c r="Y70" s="22" t="s">
        <v>68</v>
      </c>
      <c r="Z70" s="22" t="s">
        <v>68</v>
      </c>
      <c r="AA70" s="22" t="s">
        <v>68</v>
      </c>
      <c r="AB70" s="22" t="s">
        <v>68</v>
      </c>
      <c r="AC70" s="22" t="s">
        <v>67</v>
      </c>
      <c r="AD70" s="22" t="s">
        <v>68</v>
      </c>
      <c r="AE70" s="22" t="s">
        <v>68</v>
      </c>
      <c r="AF70" s="22" t="s">
        <v>68</v>
      </c>
      <c r="AG70" s="22" t="s">
        <v>68</v>
      </c>
      <c r="AH70" s="22" t="s">
        <v>68</v>
      </c>
      <c r="AI70" s="22" t="s">
        <v>68</v>
      </c>
      <c r="AJ70" s="22" t="s">
        <v>67</v>
      </c>
      <c r="AK70" s="22" t="s">
        <v>149</v>
      </c>
    </row>
    <row r="71" spans="1:37" ht="15.75" customHeight="1">
      <c r="A71" s="19">
        <v>70</v>
      </c>
      <c r="B71" s="20" t="s">
        <v>137</v>
      </c>
      <c r="C71" s="20" t="s">
        <v>57</v>
      </c>
      <c r="D71" s="20" t="s">
        <v>58</v>
      </c>
      <c r="E71" s="20" t="s">
        <v>8</v>
      </c>
      <c r="F71" s="19" t="s">
        <v>217</v>
      </c>
      <c r="G71" s="19" t="s">
        <v>218</v>
      </c>
      <c r="H71" s="19" t="s">
        <v>61</v>
      </c>
      <c r="I71" s="19" t="s">
        <v>62</v>
      </c>
      <c r="J71" s="19"/>
      <c r="K71" s="19" t="s">
        <v>140</v>
      </c>
      <c r="L71" s="19" t="str">
        <f>LEFT($Q71,4)&amp;"_"&amp;COUNTIF($Q$2:$Q$63,$Q71)&amp;"_"&amp;COUNTIF($Q$2:Q71,$Q71)</f>
        <v>5712_0_1</v>
      </c>
      <c r="M71" s="19" t="str">
        <f>$L71&amp;"_"&amp;TEXT(COUNTIF($L$2:L71,$L71),"0000")</f>
        <v>5712_0_1_0001</v>
      </c>
      <c r="N71" s="19" t="s">
        <v>198</v>
      </c>
      <c r="O71" s="19"/>
      <c r="P71" s="19" t="s">
        <v>141</v>
      </c>
      <c r="Q71" s="19">
        <v>571219</v>
      </c>
      <c r="R71" s="19" t="s">
        <v>66</v>
      </c>
      <c r="S71" s="19">
        <v>80</v>
      </c>
      <c r="T71" s="19" t="str">
        <f t="shared" si="1"/>
        <v>&gt;50</v>
      </c>
      <c r="U71" s="19">
        <v>2126811664</v>
      </c>
      <c r="V71" s="19"/>
      <c r="W71" s="142" t="s">
        <v>68</v>
      </c>
      <c r="X71" s="19" t="s">
        <v>67</v>
      </c>
      <c r="Y71" s="22" t="s">
        <v>68</v>
      </c>
      <c r="Z71" s="22" t="s">
        <v>68</v>
      </c>
      <c r="AA71" s="22" t="s">
        <v>68</v>
      </c>
      <c r="AB71" s="22" t="s">
        <v>68</v>
      </c>
      <c r="AC71" s="22" t="s">
        <v>67</v>
      </c>
      <c r="AD71" s="22" t="s">
        <v>68</v>
      </c>
      <c r="AE71" s="22" t="s">
        <v>68</v>
      </c>
      <c r="AF71" s="22" t="s">
        <v>68</v>
      </c>
      <c r="AG71" s="22" t="s">
        <v>68</v>
      </c>
      <c r="AH71" s="22" t="s">
        <v>68</v>
      </c>
      <c r="AI71" s="22" t="s">
        <v>68</v>
      </c>
      <c r="AJ71" s="22" t="s">
        <v>67</v>
      </c>
      <c r="AK71" s="22"/>
    </row>
    <row r="72" spans="1:37" ht="15.75" customHeight="1">
      <c r="A72" s="19">
        <v>71</v>
      </c>
      <c r="B72" s="20" t="s">
        <v>137</v>
      </c>
      <c r="C72" s="20" t="s">
        <v>57</v>
      </c>
      <c r="D72" s="20" t="s">
        <v>58</v>
      </c>
      <c r="E72" s="20" t="s">
        <v>8</v>
      </c>
      <c r="F72" s="19" t="s">
        <v>217</v>
      </c>
      <c r="G72" s="19" t="s">
        <v>218</v>
      </c>
      <c r="H72" s="19" t="s">
        <v>61</v>
      </c>
      <c r="I72" s="19" t="s">
        <v>62</v>
      </c>
      <c r="J72" s="19"/>
      <c r="K72" s="19" t="s">
        <v>140</v>
      </c>
      <c r="L72" s="19" t="str">
        <f>LEFT($Q72,4)&amp;"_"&amp;COUNTIF($Q$2:$Q$63,$Q72)&amp;"_"&amp;COUNTIF($Q$2:Q72,$Q72)</f>
        <v>6447_0_1</v>
      </c>
      <c r="M72" s="19" t="str">
        <f>$L72&amp;"_"&amp;TEXT(COUNTIF($L$2:L72,$L72),"0000")</f>
        <v>6447_0_1_0001</v>
      </c>
      <c r="N72" s="19" t="s">
        <v>249</v>
      </c>
      <c r="O72" s="19"/>
      <c r="P72" s="19" t="s">
        <v>275</v>
      </c>
      <c r="Q72" s="19">
        <v>644709</v>
      </c>
      <c r="R72" s="19" t="s">
        <v>66</v>
      </c>
      <c r="S72" s="19">
        <v>58</v>
      </c>
      <c r="T72" s="19" t="str">
        <f t="shared" si="1"/>
        <v>&gt;50</v>
      </c>
      <c r="U72" s="19">
        <v>2126815231</v>
      </c>
      <c r="V72" s="19"/>
      <c r="W72" s="142" t="s">
        <v>68</v>
      </c>
      <c r="X72" s="19" t="s">
        <v>67</v>
      </c>
      <c r="Y72" s="22" t="s">
        <v>68</v>
      </c>
      <c r="Z72" s="22" t="s">
        <v>67</v>
      </c>
      <c r="AA72" s="22" t="s">
        <v>68</v>
      </c>
      <c r="AB72" s="22" t="s">
        <v>68</v>
      </c>
      <c r="AC72" s="22" t="s">
        <v>68</v>
      </c>
      <c r="AD72" s="22" t="s">
        <v>67</v>
      </c>
      <c r="AE72" s="22" t="s">
        <v>68</v>
      </c>
      <c r="AF72" s="22" t="s">
        <v>68</v>
      </c>
      <c r="AG72" s="22" t="s">
        <v>68</v>
      </c>
      <c r="AH72" s="22" t="s">
        <v>68</v>
      </c>
      <c r="AI72" s="22" t="s">
        <v>68</v>
      </c>
      <c r="AJ72" s="22" t="s">
        <v>68</v>
      </c>
      <c r="AK72" s="22" t="s">
        <v>149</v>
      </c>
    </row>
    <row r="73" spans="1:37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  <row r="74" spans="1:37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37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</row>
    <row r="77" spans="1:3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</row>
    <row r="78" spans="1:37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</row>
    <row r="79" spans="1:37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</row>
    <row r="80" spans="1:37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</row>
    <row r="82" spans="1:37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</row>
    <row r="84" spans="1:37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</row>
    <row r="85" spans="1:37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</row>
    <row r="86" spans="1:37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</row>
    <row r="87" spans="1:3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</row>
    <row r="88" spans="1:37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</row>
    <row r="89" spans="1:37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</row>
    <row r="90" spans="1:37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</row>
    <row r="91" spans="1:37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</row>
    <row r="92" spans="1:37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</row>
    <row r="93" spans="1:37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</row>
    <row r="94" spans="1:37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</row>
    <row r="95" spans="1:37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</row>
    <row r="96" spans="1:37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</row>
    <row r="97" spans="1:3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</row>
    <row r="98" spans="1:37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</row>
    <row r="99" spans="1:37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</row>
    <row r="100" spans="1:37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</row>
    <row r="101" spans="1:37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</row>
    <row r="102" spans="1:37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</row>
    <row r="103" spans="1:37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</row>
    <row r="104" spans="1:37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</row>
    <row r="105" spans="1:37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</row>
    <row r="106" spans="1:37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</row>
    <row r="107" spans="1:3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</row>
    <row r="108" spans="1:37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</row>
    <row r="109" spans="1:37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</row>
    <row r="110" spans="1:37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</row>
    <row r="111" spans="1:37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</row>
    <row r="112" spans="1:37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</row>
    <row r="113" spans="1:37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</row>
    <row r="114" spans="1:37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</row>
    <row r="115" spans="1:37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</row>
    <row r="116" spans="1:37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</row>
    <row r="117" spans="1:3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</row>
    <row r="118" spans="1:37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</row>
    <row r="119" spans="1:37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</row>
    <row r="120" spans="1:37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</row>
    <row r="121" spans="1:37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</row>
    <row r="122" spans="1:37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</row>
    <row r="123" spans="1:37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</row>
    <row r="124" spans="1:37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</row>
    <row r="125" spans="1:37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</row>
    <row r="126" spans="1:37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</row>
    <row r="127" spans="1:3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</row>
    <row r="128" spans="1:37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</row>
    <row r="129" spans="1:37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</row>
    <row r="130" spans="1:37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</row>
    <row r="131" spans="1:37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</row>
    <row r="132" spans="1:37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</row>
    <row r="133" spans="1:37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</row>
    <row r="134" spans="1:37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</row>
    <row r="135" spans="1:37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</row>
    <row r="136" spans="1:37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</row>
    <row r="137" spans="1: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</row>
    <row r="138" spans="1:37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</row>
    <row r="139" spans="1:37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</row>
    <row r="140" spans="1:37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</row>
    <row r="141" spans="1:37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</row>
    <row r="142" spans="1:37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</row>
    <row r="143" spans="1:37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</row>
    <row r="144" spans="1:37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</row>
    <row r="145" spans="1:37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</row>
    <row r="146" spans="1:37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</row>
    <row r="147" spans="1:3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</row>
    <row r="148" spans="1:37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</row>
    <row r="149" spans="1:37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</row>
    <row r="150" spans="1:37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</row>
    <row r="151" spans="1:37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</row>
    <row r="152" spans="1:37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</row>
    <row r="153" spans="1:37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</row>
    <row r="154" spans="1:37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</row>
    <row r="155" spans="1:37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</row>
    <row r="156" spans="1:37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</row>
    <row r="157" spans="1:3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</row>
    <row r="158" spans="1:37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</row>
    <row r="159" spans="1:37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</row>
    <row r="160" spans="1:37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</row>
    <row r="161" spans="1:37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</row>
    <row r="162" spans="1:37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</row>
    <row r="163" spans="1:37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</row>
    <row r="164" spans="1:37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</row>
    <row r="165" spans="1:37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</row>
    <row r="166" spans="1:37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</row>
    <row r="167" spans="1:3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</row>
    <row r="168" spans="1:37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</row>
    <row r="169" spans="1:37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</row>
    <row r="170" spans="1:37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</row>
    <row r="171" spans="1:37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</row>
    <row r="172" spans="1:37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</row>
    <row r="173" spans="1:37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</row>
    <row r="174" spans="1:37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</row>
    <row r="175" spans="1:37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</row>
    <row r="176" spans="1:37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</row>
    <row r="177" spans="1:3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</row>
    <row r="178" spans="1:37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</row>
    <row r="179" spans="1:37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</row>
    <row r="180" spans="1:37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</row>
    <row r="181" spans="1:37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</row>
    <row r="182" spans="1:37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</row>
    <row r="183" spans="1:37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</row>
    <row r="184" spans="1:37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</row>
    <row r="185" spans="1:37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</row>
    <row r="186" spans="1:37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</row>
    <row r="187" spans="1:3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</row>
    <row r="188" spans="1:37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</row>
    <row r="189" spans="1:37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</row>
    <row r="190" spans="1:37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</row>
    <row r="191" spans="1:37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</row>
    <row r="192" spans="1:37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</row>
    <row r="193" spans="1:37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</row>
    <row r="194" spans="1:37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</row>
    <row r="195" spans="1:37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</row>
    <row r="196" spans="1:37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</row>
    <row r="197" spans="1:3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</row>
    <row r="198" spans="1:37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</row>
    <row r="199" spans="1:37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</row>
    <row r="200" spans="1:37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</row>
    <row r="201" spans="1:37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</row>
    <row r="202" spans="1:37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</row>
    <row r="203" spans="1:37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</row>
    <row r="204" spans="1:37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</row>
    <row r="205" spans="1:37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</row>
    <row r="206" spans="1:37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</row>
    <row r="207" spans="1:3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</row>
    <row r="208" spans="1:37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</row>
    <row r="209" spans="1:37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</row>
    <row r="210" spans="1:37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</row>
    <row r="211" spans="1:37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</row>
    <row r="212" spans="1:37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</row>
    <row r="213" spans="1:37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</row>
    <row r="214" spans="1:37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</row>
    <row r="215" spans="1:37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</row>
    <row r="216" spans="1:37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</row>
    <row r="217" spans="1:3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</row>
    <row r="218" spans="1:37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</row>
    <row r="219" spans="1:37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</row>
    <row r="220" spans="1:37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</row>
    <row r="221" spans="1:37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</row>
    <row r="222" spans="1:37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</row>
    <row r="223" spans="1:37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</row>
    <row r="224" spans="1:37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</row>
    <row r="225" spans="1:37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</row>
    <row r="226" spans="1:37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</row>
    <row r="227" spans="1:3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</row>
    <row r="228" spans="1:37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</row>
    <row r="229" spans="1:37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</row>
    <row r="230" spans="1:37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</row>
    <row r="231" spans="1:37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</row>
    <row r="232" spans="1:37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</row>
    <row r="233" spans="1:37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</row>
    <row r="234" spans="1:37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</row>
    <row r="235" spans="1:37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</row>
    <row r="236" spans="1:37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</row>
    <row r="237" spans="1: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</row>
    <row r="238" spans="1:37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</row>
    <row r="239" spans="1:37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</row>
    <row r="240" spans="1:37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</row>
    <row r="241" spans="1:37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</row>
    <row r="242" spans="1:37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</row>
    <row r="243" spans="1:37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</row>
    <row r="244" spans="1:37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</row>
    <row r="245" spans="1:37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</row>
    <row r="246" spans="1:37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</row>
    <row r="247" spans="1:3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</row>
    <row r="248" spans="1:37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</row>
    <row r="249" spans="1:37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</row>
    <row r="250" spans="1:37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</row>
    <row r="251" spans="1:37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</row>
    <row r="252" spans="1:37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</row>
    <row r="253" spans="1:37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</row>
    <row r="254" spans="1:37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</row>
    <row r="255" spans="1:37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</row>
    <row r="256" spans="1:37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</row>
    <row r="257" spans="1:3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</row>
    <row r="258" spans="1:37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</row>
    <row r="259" spans="1:37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</row>
    <row r="260" spans="1:37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</row>
    <row r="261" spans="1:37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</row>
    <row r="262" spans="1:37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</row>
    <row r="263" spans="1:37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</row>
    <row r="264" spans="1:37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</row>
    <row r="265" spans="1:37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</row>
    <row r="266" spans="1:37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</row>
    <row r="267" spans="1:3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</row>
    <row r="268" spans="1:37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</row>
    <row r="269" spans="1:37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</row>
    <row r="270" spans="1:37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</row>
    <row r="271" spans="1:37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</row>
    <row r="272" spans="1:37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</row>
    <row r="273" spans="1:37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</row>
    <row r="274" spans="1:37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</row>
    <row r="275" spans="1:37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</row>
    <row r="276" spans="1:37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</row>
    <row r="277" spans="1:3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</row>
    <row r="278" spans="1:37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</row>
    <row r="279" spans="1:37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</row>
    <row r="280" spans="1:37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</row>
    <row r="281" spans="1:37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</row>
    <row r="282" spans="1:37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</row>
    <row r="283" spans="1:37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</row>
    <row r="284" spans="1:37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</row>
    <row r="285" spans="1:37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</row>
    <row r="286" spans="1:37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</row>
    <row r="287" spans="1:3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</row>
    <row r="288" spans="1:37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</row>
    <row r="289" spans="1:37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</row>
    <row r="290" spans="1:37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</row>
    <row r="291" spans="1:37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</row>
    <row r="292" spans="1:37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</row>
    <row r="293" spans="1:37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</row>
    <row r="294" spans="1:37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</row>
    <row r="295" spans="1:37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</row>
    <row r="296" spans="1:37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</row>
    <row r="297" spans="1:3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</row>
    <row r="298" spans="1:37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</row>
    <row r="299" spans="1:37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</row>
    <row r="300" spans="1:37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</row>
    <row r="301" spans="1:37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</row>
    <row r="302" spans="1:37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</row>
    <row r="303" spans="1:37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</row>
    <row r="304" spans="1:37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</row>
    <row r="305" spans="1:37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</row>
    <row r="306" spans="1:37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</row>
    <row r="307" spans="1:3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</row>
    <row r="308" spans="1:37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</row>
    <row r="309" spans="1:37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</row>
    <row r="310" spans="1:37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</row>
    <row r="311" spans="1:37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</row>
    <row r="312" spans="1:37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</row>
    <row r="313" spans="1:37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</row>
    <row r="314" spans="1:37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</row>
    <row r="315" spans="1:37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</row>
    <row r="316" spans="1:37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</row>
    <row r="317" spans="1:3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</row>
    <row r="318" spans="1:37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</row>
    <row r="319" spans="1:37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</row>
    <row r="320" spans="1:37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</row>
    <row r="321" spans="1:37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</row>
    <row r="322" spans="1:37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</row>
    <row r="323" spans="1:37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</row>
    <row r="324" spans="1:37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</row>
    <row r="325" spans="1:37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</row>
    <row r="326" spans="1:37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</row>
    <row r="327" spans="1:3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</row>
    <row r="328" spans="1:37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</row>
    <row r="329" spans="1:37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</row>
    <row r="330" spans="1:37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</row>
    <row r="331" spans="1:37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</row>
    <row r="332" spans="1:37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</row>
    <row r="333" spans="1:37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</row>
    <row r="334" spans="1:37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</row>
    <row r="335" spans="1:37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</row>
    <row r="336" spans="1:37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</row>
    <row r="337" spans="1: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</row>
    <row r="338" spans="1:37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</row>
    <row r="339" spans="1:37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</row>
    <row r="340" spans="1:37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</row>
    <row r="341" spans="1:37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</row>
    <row r="342" spans="1:37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</row>
    <row r="343" spans="1:37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</row>
    <row r="344" spans="1:37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</row>
    <row r="345" spans="1:37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</row>
    <row r="346" spans="1:37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</row>
    <row r="347" spans="1:3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</row>
    <row r="348" spans="1:37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</row>
    <row r="349" spans="1:37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</row>
    <row r="350" spans="1:37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</row>
    <row r="351" spans="1:37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</row>
    <row r="352" spans="1:37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</row>
    <row r="353" spans="1:37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</row>
    <row r="354" spans="1:37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</row>
    <row r="355" spans="1:37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</row>
    <row r="356" spans="1:37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</row>
    <row r="357" spans="1:3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</row>
    <row r="358" spans="1:37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</row>
    <row r="359" spans="1:37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</row>
    <row r="360" spans="1:37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</row>
    <row r="361" spans="1:37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</row>
    <row r="362" spans="1:37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</row>
    <row r="363" spans="1:37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</row>
    <row r="364" spans="1:37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</row>
    <row r="365" spans="1:37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</row>
    <row r="366" spans="1:37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</row>
    <row r="367" spans="1:3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</row>
    <row r="368" spans="1:37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</row>
    <row r="369" spans="1:37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</row>
    <row r="370" spans="1:37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</row>
    <row r="371" spans="1:37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</row>
    <row r="372" spans="1:37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</row>
    <row r="373" spans="1:37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</row>
    <row r="374" spans="1:37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</row>
    <row r="375" spans="1:37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</row>
    <row r="376" spans="1:37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</row>
    <row r="377" spans="1:3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</row>
    <row r="378" spans="1:37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</row>
    <row r="379" spans="1:37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</row>
    <row r="380" spans="1:37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</row>
    <row r="381" spans="1:37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</row>
    <row r="382" spans="1:37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</row>
    <row r="383" spans="1:37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</row>
    <row r="384" spans="1:37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</row>
    <row r="385" spans="1:37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</row>
    <row r="386" spans="1:37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</row>
    <row r="387" spans="1:3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</row>
    <row r="388" spans="1:37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</row>
    <row r="389" spans="1:37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</row>
    <row r="390" spans="1:37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</row>
    <row r="391" spans="1:37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</row>
    <row r="392" spans="1:37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</row>
    <row r="393" spans="1:37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</row>
    <row r="394" spans="1:37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</row>
    <row r="395" spans="1:37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</row>
    <row r="396" spans="1:37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</row>
    <row r="397" spans="1:3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</row>
    <row r="398" spans="1:37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</row>
    <row r="399" spans="1:37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</row>
    <row r="400" spans="1:37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</row>
    <row r="401" spans="1:37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</row>
    <row r="402" spans="1:37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</row>
    <row r="403" spans="1:37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</row>
    <row r="404" spans="1:37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</row>
    <row r="405" spans="1:37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</row>
    <row r="406" spans="1:37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</row>
    <row r="407" spans="1:3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</row>
    <row r="408" spans="1:37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</row>
    <row r="409" spans="1:37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</row>
    <row r="410" spans="1:37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</row>
    <row r="411" spans="1:37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</row>
    <row r="412" spans="1:37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</row>
    <row r="413" spans="1:37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</row>
    <row r="414" spans="1:37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</row>
    <row r="415" spans="1:37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</row>
    <row r="416" spans="1:37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</row>
    <row r="417" spans="1:3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</row>
    <row r="418" spans="1:37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</row>
    <row r="419" spans="1:37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</row>
    <row r="420" spans="1:37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</row>
    <row r="421" spans="1:37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</row>
    <row r="422" spans="1:37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</row>
    <row r="423" spans="1:37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</row>
    <row r="424" spans="1:37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</row>
    <row r="425" spans="1:37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</row>
    <row r="426" spans="1:37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</row>
    <row r="427" spans="1:3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</row>
    <row r="428" spans="1:37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</row>
    <row r="429" spans="1:37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</row>
    <row r="430" spans="1:37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</row>
    <row r="431" spans="1:37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</row>
    <row r="432" spans="1:37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</row>
    <row r="433" spans="1:37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</row>
    <row r="434" spans="1:37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</row>
    <row r="435" spans="1:37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</row>
    <row r="436" spans="1:37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</row>
    <row r="437" spans="1: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</row>
    <row r="438" spans="1:37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</row>
    <row r="439" spans="1:37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</row>
    <row r="440" spans="1:37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</row>
    <row r="441" spans="1:37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</row>
    <row r="442" spans="1:37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</row>
    <row r="443" spans="1:37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</row>
    <row r="444" spans="1:37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</row>
    <row r="445" spans="1:37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</row>
    <row r="446" spans="1:37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</row>
    <row r="447" spans="1:3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</row>
    <row r="448" spans="1:37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</row>
    <row r="449" spans="1:37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</row>
    <row r="450" spans="1:37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</row>
    <row r="451" spans="1:37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</row>
    <row r="452" spans="1:37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</row>
    <row r="453" spans="1:37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</row>
    <row r="454" spans="1:37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</row>
    <row r="455" spans="1:37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</row>
    <row r="456" spans="1:37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</row>
    <row r="457" spans="1:3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</row>
    <row r="458" spans="1:37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</row>
    <row r="459" spans="1:37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</row>
    <row r="460" spans="1:37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</row>
    <row r="461" spans="1:37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</row>
    <row r="462" spans="1:37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</row>
    <row r="463" spans="1:37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</row>
    <row r="464" spans="1:37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</row>
    <row r="465" spans="1:37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</row>
    <row r="466" spans="1:37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</row>
    <row r="467" spans="1:3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</row>
    <row r="468" spans="1:37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</row>
    <row r="469" spans="1:37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</row>
    <row r="470" spans="1:37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</row>
    <row r="471" spans="1:37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</row>
    <row r="472" spans="1:37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</row>
    <row r="473" spans="1:37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</row>
    <row r="474" spans="1:37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</row>
    <row r="475" spans="1:37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</row>
    <row r="476" spans="1:37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</row>
    <row r="477" spans="1:3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</row>
    <row r="478" spans="1:37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</row>
    <row r="479" spans="1:37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</row>
    <row r="480" spans="1:37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</row>
    <row r="481" spans="1:37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</row>
    <row r="482" spans="1:37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</row>
    <row r="483" spans="1:37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</row>
    <row r="484" spans="1:37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</row>
    <row r="485" spans="1:37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</row>
    <row r="486" spans="1:37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</row>
    <row r="487" spans="1:3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</row>
    <row r="488" spans="1:37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</row>
    <row r="489" spans="1:37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</row>
    <row r="490" spans="1:37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</row>
    <row r="491" spans="1:37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</row>
    <row r="492" spans="1:37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</row>
    <row r="493" spans="1:37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</row>
    <row r="494" spans="1:37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</row>
    <row r="495" spans="1:37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</row>
    <row r="496" spans="1:37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</row>
    <row r="497" spans="1:3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</row>
    <row r="498" spans="1:37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</row>
    <row r="499" spans="1:37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</row>
    <row r="500" spans="1:37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</row>
    <row r="501" spans="1:37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</row>
    <row r="502" spans="1:37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</row>
    <row r="503" spans="1:37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</row>
    <row r="504" spans="1:37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</row>
    <row r="505" spans="1:37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</row>
    <row r="506" spans="1:37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</row>
    <row r="507" spans="1:3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</row>
    <row r="508" spans="1:37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</row>
    <row r="509" spans="1:37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</row>
    <row r="510" spans="1:37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</row>
    <row r="511" spans="1:37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</row>
    <row r="512" spans="1:37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</row>
    <row r="513" spans="1:37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</row>
    <row r="514" spans="1:37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</row>
    <row r="515" spans="1:37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</row>
    <row r="516" spans="1:37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</row>
    <row r="517" spans="1:3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</row>
    <row r="518" spans="1:37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</row>
    <row r="519" spans="1:37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</row>
    <row r="520" spans="1:37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</row>
    <row r="521" spans="1:37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</row>
    <row r="522" spans="1:37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</row>
    <row r="523" spans="1:37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</row>
    <row r="524" spans="1:37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</row>
    <row r="525" spans="1:37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</row>
    <row r="526" spans="1:37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</row>
    <row r="527" spans="1:3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</row>
    <row r="528" spans="1:37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</row>
    <row r="529" spans="1:37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</row>
    <row r="530" spans="1:37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</row>
    <row r="531" spans="1:37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</row>
    <row r="532" spans="1:37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</row>
    <row r="533" spans="1:37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</row>
    <row r="534" spans="1:37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</row>
    <row r="535" spans="1:37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</row>
    <row r="536" spans="1:37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</row>
    <row r="537" spans="1: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</row>
    <row r="538" spans="1:37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</row>
    <row r="539" spans="1:37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</row>
    <row r="540" spans="1:37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</row>
    <row r="541" spans="1:37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</row>
    <row r="542" spans="1:37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</row>
    <row r="543" spans="1:37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</row>
    <row r="544" spans="1:37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</row>
    <row r="545" spans="1:37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</row>
    <row r="546" spans="1:37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</row>
    <row r="547" spans="1:3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</row>
    <row r="548" spans="1:37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</row>
    <row r="549" spans="1:37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</row>
    <row r="550" spans="1:37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</row>
    <row r="551" spans="1:37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</row>
    <row r="552" spans="1:37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</row>
    <row r="553" spans="1:37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</row>
    <row r="554" spans="1:37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</row>
    <row r="555" spans="1:37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</row>
    <row r="556" spans="1:37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</row>
    <row r="557" spans="1:3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</row>
    <row r="558" spans="1:37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</row>
    <row r="559" spans="1:37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</row>
    <row r="560" spans="1:37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</row>
    <row r="561" spans="1:37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</row>
    <row r="562" spans="1:37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</row>
    <row r="563" spans="1:37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</row>
    <row r="564" spans="1:37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</row>
    <row r="565" spans="1:37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</row>
    <row r="566" spans="1:37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</row>
    <row r="567" spans="1:3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</row>
    <row r="568" spans="1:37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</row>
    <row r="569" spans="1:37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</row>
    <row r="570" spans="1:37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</row>
    <row r="571" spans="1:37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</row>
    <row r="572" spans="1:37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</row>
    <row r="573" spans="1:37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</row>
    <row r="574" spans="1:37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</row>
    <row r="575" spans="1:37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</row>
    <row r="576" spans="1:37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</row>
    <row r="577" spans="1:3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</row>
    <row r="578" spans="1:37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</row>
    <row r="579" spans="1:37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</row>
    <row r="580" spans="1:37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</row>
    <row r="581" spans="1:37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</row>
    <row r="582" spans="1:37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</row>
    <row r="583" spans="1:37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</row>
    <row r="584" spans="1:37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</row>
    <row r="585" spans="1:37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</row>
    <row r="586" spans="1:37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</row>
    <row r="587" spans="1:3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</row>
    <row r="588" spans="1:37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</row>
    <row r="589" spans="1:37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</row>
    <row r="590" spans="1:37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</row>
    <row r="591" spans="1:37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</row>
    <row r="592" spans="1:37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</row>
    <row r="593" spans="1:37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</row>
    <row r="594" spans="1:37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</row>
    <row r="595" spans="1:37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</row>
    <row r="596" spans="1:37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</row>
    <row r="597" spans="1:3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</row>
    <row r="598" spans="1:37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</row>
    <row r="599" spans="1:37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</row>
    <row r="600" spans="1:37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</row>
    <row r="601" spans="1:37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</row>
    <row r="602" spans="1:37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</row>
    <row r="603" spans="1:37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</row>
    <row r="604" spans="1:37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</row>
    <row r="605" spans="1:37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</row>
    <row r="606" spans="1:37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</row>
    <row r="607" spans="1:3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</row>
    <row r="608" spans="1:37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</row>
    <row r="609" spans="1:37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</row>
    <row r="610" spans="1:37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</row>
    <row r="611" spans="1:37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</row>
    <row r="612" spans="1:37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</row>
    <row r="613" spans="1:37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</row>
    <row r="614" spans="1:37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</row>
    <row r="615" spans="1:37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</row>
    <row r="616" spans="1:37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</row>
    <row r="617" spans="1:3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</row>
    <row r="618" spans="1:37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</row>
    <row r="619" spans="1:37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</row>
    <row r="620" spans="1:37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</row>
    <row r="621" spans="1:37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</row>
    <row r="622" spans="1:37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</row>
    <row r="623" spans="1:37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</row>
    <row r="624" spans="1:37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</row>
    <row r="625" spans="1:37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</row>
    <row r="626" spans="1:37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</row>
    <row r="627" spans="1:3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</row>
    <row r="628" spans="1:37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</row>
    <row r="629" spans="1:37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</row>
    <row r="630" spans="1:37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</row>
    <row r="631" spans="1:37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</row>
    <row r="632" spans="1:37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</row>
    <row r="633" spans="1:37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</row>
    <row r="634" spans="1:37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</row>
    <row r="635" spans="1:37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</row>
    <row r="636" spans="1:37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</row>
    <row r="637" spans="1: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</row>
    <row r="638" spans="1:37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</row>
    <row r="639" spans="1:37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</row>
    <row r="640" spans="1:37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</row>
    <row r="641" spans="1:37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</row>
    <row r="642" spans="1:37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</row>
    <row r="643" spans="1:37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</row>
    <row r="644" spans="1:37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</row>
    <row r="645" spans="1:37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</row>
    <row r="646" spans="1:37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</row>
    <row r="647" spans="1:3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</row>
    <row r="648" spans="1:37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</row>
    <row r="649" spans="1:37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</row>
    <row r="650" spans="1:37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</row>
    <row r="651" spans="1:37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</row>
    <row r="652" spans="1:37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</row>
    <row r="653" spans="1:37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</row>
    <row r="654" spans="1:37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</row>
    <row r="655" spans="1:37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</row>
    <row r="656" spans="1:37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</row>
    <row r="657" spans="1:3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</row>
    <row r="658" spans="1:37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</row>
    <row r="659" spans="1:37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</row>
    <row r="660" spans="1:37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</row>
    <row r="661" spans="1:37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</row>
    <row r="662" spans="1:37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</row>
    <row r="663" spans="1:37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</row>
    <row r="664" spans="1:37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</row>
    <row r="665" spans="1:37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</row>
    <row r="666" spans="1:37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</row>
    <row r="667" spans="1:3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</row>
    <row r="668" spans="1:37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</row>
    <row r="669" spans="1:37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</row>
    <row r="670" spans="1:37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</row>
    <row r="671" spans="1:37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</row>
    <row r="672" spans="1:37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</row>
    <row r="673" spans="1:37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</row>
    <row r="674" spans="1:37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</row>
    <row r="675" spans="1:37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</row>
    <row r="676" spans="1:37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</row>
    <row r="677" spans="1:3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</row>
    <row r="678" spans="1:37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</row>
    <row r="679" spans="1:37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</row>
    <row r="680" spans="1:37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</row>
    <row r="681" spans="1:37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</row>
    <row r="682" spans="1:37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</row>
    <row r="683" spans="1:37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</row>
    <row r="684" spans="1:37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</row>
    <row r="685" spans="1:37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</row>
    <row r="686" spans="1:37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</row>
    <row r="687" spans="1:3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</row>
    <row r="688" spans="1:37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</row>
    <row r="689" spans="1:37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</row>
    <row r="690" spans="1:37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</row>
    <row r="691" spans="1:37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</row>
    <row r="692" spans="1:37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</row>
    <row r="693" spans="1:37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</row>
    <row r="694" spans="1:37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</row>
    <row r="695" spans="1:37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</row>
    <row r="696" spans="1:37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</row>
    <row r="697" spans="1:3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</row>
    <row r="698" spans="1:37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</row>
    <row r="699" spans="1:37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</row>
    <row r="700" spans="1:37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</row>
    <row r="701" spans="1:37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</row>
    <row r="702" spans="1:37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</row>
    <row r="703" spans="1:37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</row>
    <row r="704" spans="1:37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</row>
    <row r="705" spans="1:37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</row>
    <row r="706" spans="1:37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</row>
    <row r="707" spans="1:3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</row>
    <row r="708" spans="1:37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</row>
    <row r="709" spans="1:37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</row>
    <row r="710" spans="1:37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</row>
    <row r="711" spans="1:37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</row>
    <row r="712" spans="1:37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</row>
    <row r="713" spans="1:37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</row>
    <row r="714" spans="1:37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</row>
    <row r="715" spans="1:37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</row>
    <row r="716" spans="1:37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</row>
    <row r="717" spans="1:3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</row>
    <row r="718" spans="1:37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</row>
    <row r="719" spans="1:37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</row>
    <row r="720" spans="1:37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</row>
    <row r="721" spans="1:37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</row>
    <row r="722" spans="1:37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</row>
    <row r="723" spans="1:37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</row>
    <row r="724" spans="1:37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</row>
    <row r="725" spans="1:37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</row>
    <row r="726" spans="1:37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</row>
    <row r="727" spans="1:3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</row>
    <row r="728" spans="1:37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</row>
    <row r="729" spans="1:37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</row>
    <row r="730" spans="1:37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</row>
    <row r="731" spans="1:37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</row>
    <row r="732" spans="1:37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</row>
    <row r="733" spans="1:37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</row>
    <row r="734" spans="1:37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</row>
    <row r="735" spans="1:37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</row>
    <row r="736" spans="1:37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</row>
    <row r="737" spans="1: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</row>
    <row r="738" spans="1:37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</row>
    <row r="739" spans="1:37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</row>
    <row r="740" spans="1:37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</row>
    <row r="741" spans="1:37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</row>
    <row r="742" spans="1:37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</row>
    <row r="743" spans="1:37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</row>
    <row r="744" spans="1:37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</row>
    <row r="745" spans="1:37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</row>
    <row r="746" spans="1:37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</row>
    <row r="747" spans="1:3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</row>
    <row r="748" spans="1:37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</row>
    <row r="749" spans="1:37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</row>
    <row r="750" spans="1:37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</row>
    <row r="751" spans="1:37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</row>
    <row r="752" spans="1:37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</row>
    <row r="753" spans="1:37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</row>
    <row r="754" spans="1:37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</row>
    <row r="755" spans="1:37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</row>
    <row r="756" spans="1:37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</row>
    <row r="757" spans="1:3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</row>
    <row r="758" spans="1:37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</row>
    <row r="759" spans="1:37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</row>
    <row r="760" spans="1:37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</row>
    <row r="761" spans="1:37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</row>
    <row r="762" spans="1:37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</row>
    <row r="763" spans="1:37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</row>
    <row r="764" spans="1:37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</row>
    <row r="765" spans="1:37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</row>
    <row r="766" spans="1:37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</row>
    <row r="767" spans="1:3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</row>
    <row r="768" spans="1:37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</row>
    <row r="769" spans="1:37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</row>
    <row r="770" spans="1:37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</row>
    <row r="771" spans="1:37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</row>
    <row r="772" spans="1:37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</row>
    <row r="773" spans="1:37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</row>
    <row r="774" spans="1:37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</row>
    <row r="775" spans="1:37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</row>
    <row r="776" spans="1:37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</row>
    <row r="777" spans="1:3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</row>
    <row r="778" spans="1:37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</row>
    <row r="779" spans="1:37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</row>
    <row r="780" spans="1:37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</row>
    <row r="781" spans="1:37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</row>
    <row r="782" spans="1:37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</row>
    <row r="783" spans="1:37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</row>
    <row r="784" spans="1:37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</row>
    <row r="785" spans="1:37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</row>
    <row r="786" spans="1:37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</row>
    <row r="787" spans="1:3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</row>
    <row r="788" spans="1:37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</row>
    <row r="789" spans="1:37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</row>
    <row r="790" spans="1:37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</row>
    <row r="791" spans="1:37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</row>
    <row r="792" spans="1:37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</row>
    <row r="793" spans="1:37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</row>
    <row r="794" spans="1:37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</row>
    <row r="795" spans="1:37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</row>
    <row r="796" spans="1:37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</row>
    <row r="797" spans="1:3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</row>
    <row r="798" spans="1:37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</row>
    <row r="799" spans="1:37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</row>
    <row r="800" spans="1:37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</row>
    <row r="801" spans="1:37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</row>
    <row r="802" spans="1:37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</row>
    <row r="803" spans="1:37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</row>
    <row r="804" spans="1:37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</row>
    <row r="805" spans="1:37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</row>
    <row r="806" spans="1:37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</row>
    <row r="807" spans="1:3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</row>
    <row r="808" spans="1:37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</row>
    <row r="809" spans="1:37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</row>
    <row r="810" spans="1:37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</row>
    <row r="811" spans="1:37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</row>
    <row r="812" spans="1:37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</row>
    <row r="813" spans="1:37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</row>
    <row r="814" spans="1:37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</row>
    <row r="815" spans="1:37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</row>
    <row r="816" spans="1:37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</row>
    <row r="817" spans="1:3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</row>
    <row r="818" spans="1:37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</row>
    <row r="819" spans="1:37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</row>
    <row r="820" spans="1:37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</row>
    <row r="821" spans="1:37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</row>
    <row r="822" spans="1:37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</row>
    <row r="823" spans="1:37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</row>
    <row r="824" spans="1:37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</row>
    <row r="825" spans="1:37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</row>
    <row r="826" spans="1:37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</row>
    <row r="827" spans="1:3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</row>
    <row r="828" spans="1:37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</row>
    <row r="829" spans="1:37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</row>
    <row r="830" spans="1:37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</row>
    <row r="831" spans="1:37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</row>
    <row r="832" spans="1:37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</row>
    <row r="833" spans="1:37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</row>
    <row r="834" spans="1:37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</row>
    <row r="835" spans="1:37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</row>
    <row r="836" spans="1:37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</row>
    <row r="837" spans="1: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</row>
    <row r="838" spans="1:37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</row>
    <row r="839" spans="1:37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</row>
    <row r="840" spans="1:37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</row>
    <row r="841" spans="1:37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</row>
    <row r="842" spans="1:37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</row>
    <row r="843" spans="1:37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</row>
    <row r="844" spans="1:37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</row>
    <row r="845" spans="1:37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</row>
    <row r="846" spans="1:37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</row>
    <row r="847" spans="1:3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</row>
    <row r="848" spans="1:37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</row>
    <row r="849" spans="1:37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</row>
    <row r="850" spans="1:37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</row>
    <row r="851" spans="1:37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</row>
    <row r="852" spans="1:37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</row>
    <row r="853" spans="1:37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</row>
    <row r="854" spans="1:37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</row>
    <row r="855" spans="1:37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</row>
    <row r="856" spans="1:37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</row>
    <row r="857" spans="1:3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</row>
    <row r="858" spans="1:37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</row>
    <row r="859" spans="1:37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</row>
    <row r="860" spans="1:37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</row>
    <row r="861" spans="1:37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</row>
    <row r="862" spans="1:37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</row>
    <row r="863" spans="1:37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</row>
    <row r="864" spans="1:37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</row>
    <row r="865" spans="1:37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</row>
    <row r="866" spans="1:37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</row>
    <row r="867" spans="1:3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</row>
    <row r="868" spans="1:37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</row>
    <row r="869" spans="1:37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</row>
    <row r="870" spans="1:37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</row>
    <row r="871" spans="1:37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</row>
    <row r="872" spans="1:37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</row>
    <row r="873" spans="1:37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</row>
    <row r="874" spans="1:37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</row>
    <row r="875" spans="1:37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</row>
    <row r="876" spans="1:37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</row>
    <row r="877" spans="1:3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</row>
    <row r="878" spans="1:37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</row>
    <row r="879" spans="1:37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</row>
    <row r="880" spans="1:37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</row>
    <row r="881" spans="1:37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</row>
    <row r="882" spans="1:37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</row>
    <row r="883" spans="1:37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</row>
    <row r="884" spans="1:37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</row>
    <row r="885" spans="1:37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</row>
    <row r="886" spans="1:37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</row>
    <row r="887" spans="1:3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</row>
    <row r="888" spans="1:37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</row>
    <row r="889" spans="1:37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</row>
    <row r="890" spans="1:37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</row>
    <row r="891" spans="1:37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</row>
    <row r="892" spans="1:37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</row>
    <row r="893" spans="1:37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</row>
    <row r="894" spans="1:37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</row>
    <row r="895" spans="1:37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</row>
    <row r="896" spans="1:37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</row>
    <row r="897" spans="1:3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</row>
    <row r="898" spans="1:37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</row>
    <row r="899" spans="1:37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</row>
    <row r="900" spans="1:37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</row>
    <row r="901" spans="1:37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</row>
    <row r="902" spans="1:37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</row>
    <row r="903" spans="1:37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</row>
    <row r="904" spans="1:37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</row>
    <row r="905" spans="1:37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</row>
    <row r="906" spans="1:37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</row>
    <row r="907" spans="1:3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</row>
    <row r="908" spans="1:37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</row>
    <row r="909" spans="1:37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</row>
    <row r="910" spans="1:37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</row>
    <row r="911" spans="1:37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</row>
    <row r="912" spans="1:37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</row>
    <row r="913" spans="1:37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</row>
    <row r="914" spans="1:37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</row>
    <row r="915" spans="1:37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</row>
    <row r="916" spans="1:37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</row>
    <row r="917" spans="1:3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</row>
    <row r="918" spans="1:37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</row>
    <row r="919" spans="1:37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</row>
    <row r="920" spans="1:37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</row>
    <row r="921" spans="1:37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</row>
    <row r="922" spans="1:37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</row>
    <row r="923" spans="1:37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</row>
    <row r="924" spans="1:37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</row>
    <row r="925" spans="1:37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</row>
    <row r="926" spans="1:37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</row>
    <row r="927" spans="1:3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</row>
    <row r="928" spans="1:37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</row>
    <row r="929" spans="1:37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</row>
    <row r="930" spans="1:37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</row>
    <row r="931" spans="1:37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</row>
    <row r="932" spans="1:37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</row>
    <row r="933" spans="1:37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</row>
    <row r="934" spans="1:37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</row>
    <row r="935" spans="1:37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</row>
    <row r="936" spans="1:37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</row>
    <row r="937" spans="1: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</row>
    <row r="938" spans="1:37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</row>
    <row r="939" spans="1:37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</row>
    <row r="940" spans="1:37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</row>
    <row r="941" spans="1:37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</row>
    <row r="942" spans="1:37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</row>
    <row r="943" spans="1:37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</row>
    <row r="944" spans="1:37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</row>
    <row r="945" spans="1:37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</row>
    <row r="946" spans="1:37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</row>
    <row r="947" spans="1:3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</row>
    <row r="948" spans="1:37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</row>
    <row r="949" spans="1:37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</row>
    <row r="950" spans="1:37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</row>
    <row r="951" spans="1:37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</row>
    <row r="952" spans="1:37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</row>
    <row r="953" spans="1:37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</row>
    <row r="954" spans="1:37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</row>
    <row r="955" spans="1:37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</row>
    <row r="956" spans="1:37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</row>
    <row r="957" spans="1:3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</row>
    <row r="958" spans="1:37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</row>
    <row r="959" spans="1:37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</row>
    <row r="960" spans="1:37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</row>
    <row r="961" spans="1:37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</row>
    <row r="962" spans="1:37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</row>
    <row r="963" spans="1:37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</row>
    <row r="964" spans="1:37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</row>
    <row r="965" spans="1:37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</row>
    <row r="966" spans="1:37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</row>
    <row r="967" spans="1:3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</row>
    <row r="968" spans="1:37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</row>
    <row r="969" spans="1:37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</row>
    <row r="970" spans="1:37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</row>
    <row r="971" spans="1:37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</row>
    <row r="972" spans="1:37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</row>
    <row r="973" spans="1:37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</row>
    <row r="974" spans="1:37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</row>
    <row r="975" spans="1:37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</row>
    <row r="976" spans="1:37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</row>
    <row r="977" spans="1:3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</row>
    <row r="978" spans="1:37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</row>
    <row r="979" spans="1:37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</row>
    <row r="980" spans="1:37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</row>
    <row r="981" spans="1:37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</row>
    <row r="982" spans="1:37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</row>
    <row r="983" spans="1:37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</row>
    <row r="984" spans="1:37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</row>
    <row r="985" spans="1:37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</row>
    <row r="986" spans="1:37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</row>
    <row r="987" spans="1:3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</row>
    <row r="988" spans="1:37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</row>
    <row r="989" spans="1:37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</row>
    <row r="990" spans="1:37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</row>
    <row r="991" spans="1:37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</row>
    <row r="992" spans="1:37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</row>
    <row r="993" spans="1:37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</row>
    <row r="994" spans="1:37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</row>
    <row r="995" spans="1:37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</row>
    <row r="996" spans="1:37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</row>
    <row r="997" spans="1:3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</row>
    <row r="998" spans="1:37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</row>
    <row r="999" spans="1:37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</row>
    <row r="1000" spans="1:37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</row>
  </sheetData>
  <sheetProtection algorithmName="SHA-512" hashValue="5GmbsIGJPVAaPU9V4F8JTMej6AovpOy02y86q9bVEOuYewxgq7E5uAdSoK9NwEEOQJPh3zcC9Hz8uvstxSRTPw==" saltValue="PGJrpkWJL9vgwQLTRRA+2A==" spinCount="100000" sheet="1" objects="1" scenarios="1" sort="0" autoFilter="0" pivotTables="0"/>
  <dataValidations count="7">
    <dataValidation type="custom" allowBlank="1" showInputMessage="1" showErrorMessage="1" prompt="Ingrese solo caracteres sin espacios ni signos" sqref="Q2:Q72" xr:uid="{00000000-0002-0000-0200-000000000000}">
      <formula1>AND(Q2=_xludf.NUMBERVALUE(TRIM(Q2)),ISERROR(FIND("-",Q2)),ISERROR(FIND(".",Q2)),ISERROR(FIND("_",Q2)))</formula1>
    </dataValidation>
    <dataValidation type="decimal" allowBlank="1" showErrorMessage="1" sqref="S2:S72" xr:uid="{00000000-0002-0000-0200-000001000000}">
      <formula1>0</formula1>
      <formula2>110</formula2>
    </dataValidation>
    <dataValidation type="custom" allowBlank="1" showErrorMessage="1" sqref="V2:V72" xr:uid="{00000000-0002-0000-0200-000002000000}">
      <formula1>NOT(ISERR(AND(FIND("@",V2),FIND(".com",V2))))</formula1>
    </dataValidation>
    <dataValidation type="list" allowBlank="1" showErrorMessage="1" sqref="D2:E72" xr:uid="{00000000-0002-0000-0200-000003000000}">
      <formula1>INDIRECT(C2)</formula1>
    </dataValidation>
    <dataValidation type="date" allowBlank="1" showErrorMessage="1" sqref="J2:J72" xr:uid="{00000000-0002-0000-0200-000004000000}">
      <formula1>44013</formula1>
      <formula2>44377</formula2>
    </dataValidation>
    <dataValidation type="list" allowBlank="1" showInputMessage="1" showErrorMessage="1" sqref="R2:R72" xr:uid="{00000000-0002-0000-0200-000005000000}">
      <formula1>Genero</formula1>
    </dataValidation>
    <dataValidation type="list" allowBlank="1" showInputMessage="1" showErrorMessage="1" sqref="B2:B72" xr:uid="{00000000-0002-0000-0200-000006000000}">
      <formula1>Orga</formula1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7000000}">
          <x14:formula1>
            <xm:f>'LISTAS DE VALIDACION'!$X$2:$X$3</xm:f>
          </x14:formula1>
          <xm:sqref>X2:AJ72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K45"/>
  <sheetViews>
    <sheetView workbookViewId="0"/>
  </sheetViews>
  <sheetFormatPr defaultColWidth="12.625" defaultRowHeight="15" customHeight="1"/>
  <cols>
    <col min="1" max="1" width="6.875" customWidth="1"/>
    <col min="2" max="2" width="13.5" customWidth="1"/>
    <col min="3" max="3" width="8" customWidth="1"/>
    <col min="4" max="4" width="9.75" customWidth="1"/>
    <col min="5" max="5" width="10.875" customWidth="1"/>
    <col min="6" max="6" width="23.125" bestFit="1" customWidth="1"/>
    <col min="7" max="7" width="10.25" bestFit="1" customWidth="1"/>
    <col min="8" max="8" width="28.5" customWidth="1"/>
    <col min="9" max="9" width="9.625" bestFit="1" customWidth="1"/>
    <col min="10" max="10" width="10.125" bestFit="1" customWidth="1"/>
    <col min="11" max="11" width="33.125" customWidth="1"/>
    <col min="12" max="17" width="13.75" customWidth="1"/>
    <col min="18" max="18" width="13.75" style="143" customWidth="1"/>
    <col min="19" max="20" width="8" customWidth="1"/>
    <col min="21" max="21" width="16.125" customWidth="1"/>
    <col min="22" max="22" width="16.5" customWidth="1"/>
    <col min="23" max="23" width="27.75" customWidth="1"/>
    <col min="24" max="36" width="15.625" customWidth="1"/>
    <col min="37" max="37" width="63.875" bestFit="1" customWidth="1"/>
  </cols>
  <sheetData>
    <row r="1" spans="1:37" ht="51">
      <c r="A1" s="23" t="s">
        <v>21</v>
      </c>
      <c r="B1" s="23" t="s">
        <v>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4" t="s">
        <v>28</v>
      </c>
      <c r="J1" s="24" t="s">
        <v>29</v>
      </c>
      <c r="K1" s="24" t="s">
        <v>30</v>
      </c>
      <c r="L1" s="25" t="s">
        <v>31</v>
      </c>
      <c r="M1" s="26" t="s">
        <v>32</v>
      </c>
      <c r="N1" s="26" t="s">
        <v>33</v>
      </c>
      <c r="O1" s="26" t="s">
        <v>34</v>
      </c>
      <c r="P1" s="26" t="s">
        <v>35</v>
      </c>
      <c r="Q1" s="26" t="s">
        <v>36</v>
      </c>
      <c r="R1" s="141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</row>
    <row r="2" spans="1:37" ht="14.25">
      <c r="A2" s="77">
        <v>1</v>
      </c>
      <c r="B2" s="80" t="s">
        <v>276</v>
      </c>
      <c r="C2" s="80" t="s">
        <v>57</v>
      </c>
      <c r="D2" s="80" t="s">
        <v>58</v>
      </c>
      <c r="E2" s="80" t="s">
        <v>10</v>
      </c>
      <c r="F2" s="77" t="s">
        <v>277</v>
      </c>
      <c r="G2" s="77" t="s">
        <v>278</v>
      </c>
      <c r="H2" s="77" t="s">
        <v>61</v>
      </c>
      <c r="I2" s="77" t="s">
        <v>279</v>
      </c>
      <c r="J2" s="81">
        <v>44120</v>
      </c>
      <c r="K2" s="77" t="s">
        <v>280</v>
      </c>
      <c r="L2" s="77" t="str">
        <f>LEFT($Q2,4)&amp;"_"&amp;COUNTIF($Q$2:$Q$45,$Q2)&amp;"_"&amp;COUNTIF($Q$2:Q2,$Q2)</f>
        <v>1803_1_1</v>
      </c>
      <c r="M2" s="77" t="str">
        <f>$L2&amp;"_"&amp;TEXT(COUNTIF($L$2:L2,$L2),"0000")</f>
        <v>1803_1_1_0001</v>
      </c>
      <c r="N2" s="77" t="s">
        <v>281</v>
      </c>
      <c r="O2" s="77"/>
      <c r="P2" s="77" t="s">
        <v>282</v>
      </c>
      <c r="Q2" s="77">
        <v>18033517</v>
      </c>
      <c r="R2" s="142" t="s">
        <v>66</v>
      </c>
      <c r="S2" s="77"/>
      <c r="T2" s="77" t="str">
        <f>IF($S2="","",IF($S2&lt;=4,"&lt;5",IF($S2&lt;=17,"5-17",IF($S2&lt;=49,"18-49","&gt;50"))))</f>
        <v/>
      </c>
      <c r="U2" s="77"/>
      <c r="V2" s="84"/>
      <c r="W2" s="77" t="str">
        <f>IF(NOT(ISERROR(VLOOKUP(Table_3[[#This Row],[Cedula]],[2]!Tabla4[Cedula],1,))),"Si","No")</f>
        <v>No</v>
      </c>
      <c r="X2" s="77" t="s">
        <v>67</v>
      </c>
      <c r="Y2" s="77" t="s">
        <v>67</v>
      </c>
      <c r="Z2" s="82" t="s">
        <v>68</v>
      </c>
      <c r="AA2" s="82" t="s">
        <v>68</v>
      </c>
      <c r="AB2" s="82" t="s">
        <v>68</v>
      </c>
      <c r="AC2" s="82" t="s">
        <v>67</v>
      </c>
      <c r="AD2" s="82" t="s">
        <v>68</v>
      </c>
      <c r="AE2" s="82" t="s">
        <v>68</v>
      </c>
      <c r="AF2" s="82" t="s">
        <v>67</v>
      </c>
      <c r="AG2" s="82" t="s">
        <v>68</v>
      </c>
      <c r="AH2" s="82" t="s">
        <v>68</v>
      </c>
      <c r="AI2" s="82" t="s">
        <v>68</v>
      </c>
      <c r="AJ2" s="82" t="s">
        <v>68</v>
      </c>
      <c r="AK2" s="82" t="s">
        <v>283</v>
      </c>
    </row>
    <row r="3" spans="1:37" ht="14.25">
      <c r="A3" s="77">
        <v>2</v>
      </c>
      <c r="B3" s="80" t="s">
        <v>276</v>
      </c>
      <c r="C3" s="80" t="s">
        <v>57</v>
      </c>
      <c r="D3" s="80" t="s">
        <v>58</v>
      </c>
      <c r="E3" s="80" t="s">
        <v>10</v>
      </c>
      <c r="F3" s="77" t="s">
        <v>277</v>
      </c>
      <c r="G3" s="77" t="s">
        <v>278</v>
      </c>
      <c r="H3" s="77" t="s">
        <v>61</v>
      </c>
      <c r="I3" s="77" t="s">
        <v>279</v>
      </c>
      <c r="J3" s="81">
        <v>44120</v>
      </c>
      <c r="K3" s="77" t="s">
        <v>280</v>
      </c>
      <c r="L3" s="77" t="str">
        <f>LEFT($Q3,4)&amp;"_"&amp;COUNTIF($Q$2:$Q$45,$Q3)&amp;"_"&amp;COUNTIF($Q$2:Q3,$Q3)</f>
        <v>2275_1_1</v>
      </c>
      <c r="M3" s="77" t="str">
        <f>$L3&amp;"_"&amp;TEXT(COUNTIF($L$2:L3,$L3),"0000")</f>
        <v>2275_1_1_0001</v>
      </c>
      <c r="N3" s="77" t="s">
        <v>284</v>
      </c>
      <c r="O3" s="77" t="s">
        <v>285</v>
      </c>
      <c r="P3" s="77" t="s">
        <v>286</v>
      </c>
      <c r="Q3" s="77">
        <v>22752715</v>
      </c>
      <c r="R3" s="142" t="s">
        <v>66</v>
      </c>
      <c r="S3" s="77">
        <v>27</v>
      </c>
      <c r="T3" s="77" t="str">
        <f t="shared" ref="T3:T45" si="0">IF($S3="","",IF($S3&lt;=4,"&lt;5",IF($S3&lt;=17,"5-17",IF($S3&lt;=49,"18-49","&gt;50"))))</f>
        <v>18-49</v>
      </c>
      <c r="U3" s="77">
        <v>4142661183</v>
      </c>
      <c r="V3" s="77"/>
      <c r="W3" s="77" t="str">
        <f>IF(NOT(ISERROR(VLOOKUP(Table_3[[#This Row],[Cedula]],[2]!Tabla4[Cedula],1,))),"Si","No")</f>
        <v>No</v>
      </c>
      <c r="X3" s="77" t="s">
        <v>67</v>
      </c>
      <c r="Y3" s="77" t="s">
        <v>67</v>
      </c>
      <c r="Z3" s="82" t="s">
        <v>68</v>
      </c>
      <c r="AA3" s="82" t="s">
        <v>68</v>
      </c>
      <c r="AB3" s="82" t="s">
        <v>68</v>
      </c>
      <c r="AC3" s="82" t="s">
        <v>68</v>
      </c>
      <c r="AD3" s="82" t="s">
        <v>68</v>
      </c>
      <c r="AE3" s="82" t="s">
        <v>68</v>
      </c>
      <c r="AF3" s="82" t="s">
        <v>68</v>
      </c>
      <c r="AG3" s="82" t="s">
        <v>68</v>
      </c>
      <c r="AH3" s="82" t="s">
        <v>67</v>
      </c>
      <c r="AI3" s="82" t="s">
        <v>68</v>
      </c>
      <c r="AJ3" s="82" t="s">
        <v>68</v>
      </c>
      <c r="AK3" s="82"/>
    </row>
    <row r="4" spans="1:37" ht="14.25">
      <c r="A4" s="77">
        <v>3</v>
      </c>
      <c r="B4" s="80" t="s">
        <v>276</v>
      </c>
      <c r="C4" s="80" t="s">
        <v>57</v>
      </c>
      <c r="D4" s="80" t="s">
        <v>58</v>
      </c>
      <c r="E4" s="80" t="s">
        <v>10</v>
      </c>
      <c r="F4" s="77" t="s">
        <v>277</v>
      </c>
      <c r="G4" s="77" t="s">
        <v>278</v>
      </c>
      <c r="H4" s="77" t="s">
        <v>61</v>
      </c>
      <c r="I4" s="77" t="s">
        <v>279</v>
      </c>
      <c r="J4" s="81">
        <v>44120</v>
      </c>
      <c r="K4" s="77" t="s">
        <v>280</v>
      </c>
      <c r="L4" s="77" t="str">
        <f>LEFT($Q4,4)&amp;"_"&amp;COUNTIF($Q$2:$Q$45,$Q4)&amp;"_"&amp;COUNTIF($Q$2:Q4,$Q4)</f>
        <v>6351_1_1</v>
      </c>
      <c r="M4" s="77" t="str">
        <f>$L4&amp;"_"&amp;TEXT(COUNTIF($L$2:L4,$L4),"0000")</f>
        <v>6351_1_1_0001</v>
      </c>
      <c r="N4" s="77" t="s">
        <v>287</v>
      </c>
      <c r="O4" s="77" t="s">
        <v>288</v>
      </c>
      <c r="P4" s="77" t="s">
        <v>289</v>
      </c>
      <c r="Q4" s="77">
        <v>6351970</v>
      </c>
      <c r="R4" s="142" t="s">
        <v>66</v>
      </c>
      <c r="S4" s="77">
        <v>60</v>
      </c>
      <c r="T4" s="77" t="str">
        <f t="shared" si="0"/>
        <v>&gt;50</v>
      </c>
      <c r="U4" s="77">
        <v>4242584344</v>
      </c>
      <c r="V4" s="77"/>
      <c r="W4" s="77" t="str">
        <f>IF(NOT(ISERROR(VLOOKUP(Table_3[[#This Row],[Cedula]],[2]!Tabla4[Cedula],1,))),"Si","No")</f>
        <v>No</v>
      </c>
      <c r="X4" s="77" t="s">
        <v>67</v>
      </c>
      <c r="Y4" s="77" t="s">
        <v>68</v>
      </c>
      <c r="Z4" s="82" t="s">
        <v>68</v>
      </c>
      <c r="AA4" s="82" t="s">
        <v>68</v>
      </c>
      <c r="AB4" s="82" t="s">
        <v>68</v>
      </c>
      <c r="AC4" s="82" t="s">
        <v>67</v>
      </c>
      <c r="AD4" s="82" t="s">
        <v>68</v>
      </c>
      <c r="AE4" s="82" t="s">
        <v>68</v>
      </c>
      <c r="AF4" s="82" t="s">
        <v>67</v>
      </c>
      <c r="AG4" s="82" t="s">
        <v>68</v>
      </c>
      <c r="AH4" s="82" t="s">
        <v>68</v>
      </c>
      <c r="AI4" s="82" t="s">
        <v>68</v>
      </c>
      <c r="AJ4" s="82" t="s">
        <v>68</v>
      </c>
      <c r="AK4" s="82" t="s">
        <v>290</v>
      </c>
    </row>
    <row r="5" spans="1:37" ht="14.25">
      <c r="A5" s="77">
        <v>4</v>
      </c>
      <c r="B5" s="80" t="s">
        <v>276</v>
      </c>
      <c r="C5" s="80" t="s">
        <v>57</v>
      </c>
      <c r="D5" s="80" t="s">
        <v>58</v>
      </c>
      <c r="E5" s="80" t="s">
        <v>10</v>
      </c>
      <c r="F5" s="77" t="s">
        <v>277</v>
      </c>
      <c r="G5" s="77" t="s">
        <v>278</v>
      </c>
      <c r="H5" s="77" t="s">
        <v>61</v>
      </c>
      <c r="I5" s="77" t="s">
        <v>279</v>
      </c>
      <c r="J5" s="81">
        <v>44120</v>
      </c>
      <c r="K5" s="77" t="s">
        <v>280</v>
      </c>
      <c r="L5" s="77" t="str">
        <f>LEFT($Q5,4)&amp;"_"&amp;COUNTIF($Q$2:$Q$45,$Q5)&amp;"_"&amp;COUNTIF($Q$2:Q5,$Q5)</f>
        <v>3903_1_1</v>
      </c>
      <c r="M5" s="77" t="str">
        <f>$L5&amp;"_"&amp;TEXT(COUNTIF($L$2:L5,$L5),"0000")</f>
        <v>3903_1_1_0001</v>
      </c>
      <c r="N5" s="77" t="s">
        <v>291</v>
      </c>
      <c r="O5" s="77"/>
      <c r="P5" s="77" t="s">
        <v>292</v>
      </c>
      <c r="Q5" s="77">
        <v>3903439</v>
      </c>
      <c r="R5" s="142" t="s">
        <v>66</v>
      </c>
      <c r="S5" s="77">
        <v>77</v>
      </c>
      <c r="T5" s="77" t="str">
        <f t="shared" si="0"/>
        <v>&gt;50</v>
      </c>
      <c r="U5" s="77">
        <v>4241179366</v>
      </c>
      <c r="V5" s="77"/>
      <c r="W5" s="77" t="str">
        <f>IF(NOT(ISERROR(VLOOKUP(Table_3[[#This Row],[Cedula]],[2]!Tabla4[Cedula],1,))),"Si","No")</f>
        <v>No</v>
      </c>
      <c r="X5" s="77" t="s">
        <v>67</v>
      </c>
      <c r="Y5" s="77" t="s">
        <v>68</v>
      </c>
      <c r="Z5" s="82" t="s">
        <v>68</v>
      </c>
      <c r="AA5" s="82" t="s">
        <v>68</v>
      </c>
      <c r="AB5" s="82" t="s">
        <v>68</v>
      </c>
      <c r="AC5" s="82" t="s">
        <v>67</v>
      </c>
      <c r="AD5" s="82" t="s">
        <v>68</v>
      </c>
      <c r="AE5" s="82" t="s">
        <v>68</v>
      </c>
      <c r="AF5" s="82" t="s">
        <v>68</v>
      </c>
      <c r="AG5" s="82" t="s">
        <v>68</v>
      </c>
      <c r="AH5" s="82" t="s">
        <v>67</v>
      </c>
      <c r="AI5" s="82" t="s">
        <v>68</v>
      </c>
      <c r="AJ5" s="82" t="s">
        <v>68</v>
      </c>
      <c r="AK5" s="82" t="s">
        <v>293</v>
      </c>
    </row>
    <row r="6" spans="1:37" ht="14.25">
      <c r="A6" s="77">
        <v>5</v>
      </c>
      <c r="B6" s="80" t="s">
        <v>276</v>
      </c>
      <c r="C6" s="80" t="s">
        <v>57</v>
      </c>
      <c r="D6" s="80" t="s">
        <v>58</v>
      </c>
      <c r="E6" s="80" t="s">
        <v>10</v>
      </c>
      <c r="F6" s="77" t="s">
        <v>277</v>
      </c>
      <c r="G6" s="77" t="s">
        <v>278</v>
      </c>
      <c r="H6" s="77" t="s">
        <v>61</v>
      </c>
      <c r="I6" s="77" t="s">
        <v>279</v>
      </c>
      <c r="J6" s="81">
        <v>44120</v>
      </c>
      <c r="K6" s="77" t="s">
        <v>280</v>
      </c>
      <c r="L6" s="77" t="str">
        <f>LEFT($Q6,4)&amp;"_"&amp;COUNTIF($Q$2:$Q$45,$Q6)&amp;"_"&amp;COUNTIF($Q$2:Q6,$Q6)</f>
        <v>7872_1_1</v>
      </c>
      <c r="M6" s="77" t="str">
        <f>$L6&amp;"_"&amp;TEXT(COUNTIF($L$2:L6,$L6),"0000")</f>
        <v>7872_1_1_0001</v>
      </c>
      <c r="N6" s="77" t="s">
        <v>294</v>
      </c>
      <c r="O6" s="77" t="s">
        <v>295</v>
      </c>
      <c r="P6" s="77" t="s">
        <v>296</v>
      </c>
      <c r="Q6" s="77">
        <v>7872692</v>
      </c>
      <c r="R6" s="142" t="s">
        <v>66</v>
      </c>
      <c r="S6" s="77"/>
      <c r="T6" s="77" t="str">
        <f t="shared" si="0"/>
        <v/>
      </c>
      <c r="U6" s="77"/>
      <c r="V6" s="77"/>
      <c r="W6" s="77" t="str">
        <f>IF(NOT(ISERROR(VLOOKUP(Table_3[[#This Row],[Cedula]],[2]!Tabla4[Cedula],1,))),"Si","No")</f>
        <v>No</v>
      </c>
      <c r="X6" s="77" t="s">
        <v>67</v>
      </c>
      <c r="Y6" s="77" t="s">
        <v>67</v>
      </c>
      <c r="Z6" s="82" t="s">
        <v>68</v>
      </c>
      <c r="AA6" s="82" t="s">
        <v>68</v>
      </c>
      <c r="AB6" s="82" t="s">
        <v>68</v>
      </c>
      <c r="AC6" s="82" t="s">
        <v>67</v>
      </c>
      <c r="AD6" s="82" t="s">
        <v>68</v>
      </c>
      <c r="AE6" s="82" t="s">
        <v>68</v>
      </c>
      <c r="AF6" s="82" t="s">
        <v>68</v>
      </c>
      <c r="AG6" s="82" t="s">
        <v>68</v>
      </c>
      <c r="AH6" s="82" t="s">
        <v>68</v>
      </c>
      <c r="AI6" s="82" t="s">
        <v>68</v>
      </c>
      <c r="AJ6" s="82" t="s">
        <v>67</v>
      </c>
      <c r="AK6" s="82"/>
    </row>
    <row r="7" spans="1:37" ht="14.25">
      <c r="A7" s="77">
        <v>6</v>
      </c>
      <c r="B7" s="80" t="s">
        <v>276</v>
      </c>
      <c r="C7" s="80" t="s">
        <v>57</v>
      </c>
      <c r="D7" s="80" t="s">
        <v>58</v>
      </c>
      <c r="E7" s="80" t="s">
        <v>10</v>
      </c>
      <c r="F7" s="77" t="s">
        <v>277</v>
      </c>
      <c r="G7" s="77" t="s">
        <v>278</v>
      </c>
      <c r="H7" s="77" t="s">
        <v>61</v>
      </c>
      <c r="I7" s="77" t="s">
        <v>279</v>
      </c>
      <c r="J7" s="81">
        <v>44120</v>
      </c>
      <c r="K7" s="77" t="s">
        <v>280</v>
      </c>
      <c r="L7" s="77" t="str">
        <f>LEFT($Q7,4)&amp;"_"&amp;COUNTIF($Q$2:$Q$45,$Q7)&amp;"_"&amp;COUNTIF($Q$2:Q7,$Q7)</f>
        <v>1324_1_1</v>
      </c>
      <c r="M7" s="77" t="str">
        <f>$L7&amp;"_"&amp;TEXT(COUNTIF($L$2:L7,$L7),"0000")</f>
        <v>1324_1_1_0001</v>
      </c>
      <c r="N7" s="77" t="s">
        <v>297</v>
      </c>
      <c r="O7" s="77" t="s">
        <v>298</v>
      </c>
      <c r="P7" s="77" t="s">
        <v>299</v>
      </c>
      <c r="Q7" s="77">
        <v>13245650</v>
      </c>
      <c r="R7" s="142" t="s">
        <v>66</v>
      </c>
      <c r="S7" s="77">
        <v>44</v>
      </c>
      <c r="T7" s="77" t="str">
        <f t="shared" si="0"/>
        <v>18-49</v>
      </c>
      <c r="U7" s="77">
        <v>4143158011</v>
      </c>
      <c r="V7" s="77"/>
      <c r="W7" s="77" t="str">
        <f>IF(NOT(ISERROR(VLOOKUP(Table_3[[#This Row],[Cedula]],[2]!Tabla4[Cedula],1,))),"Si","No")</f>
        <v>No</v>
      </c>
      <c r="X7" s="77" t="s">
        <v>67</v>
      </c>
      <c r="Y7" s="77" t="s">
        <v>67</v>
      </c>
      <c r="Z7" s="82" t="s">
        <v>67</v>
      </c>
      <c r="AA7" s="82" t="s">
        <v>68</v>
      </c>
      <c r="AB7" s="82" t="s">
        <v>68</v>
      </c>
      <c r="AC7" s="82" t="s">
        <v>67</v>
      </c>
      <c r="AD7" s="82" t="s">
        <v>68</v>
      </c>
      <c r="AE7" s="82" t="s">
        <v>68</v>
      </c>
      <c r="AF7" s="82" t="s">
        <v>68</v>
      </c>
      <c r="AG7" s="82" t="s">
        <v>68</v>
      </c>
      <c r="AH7" s="82" t="s">
        <v>68</v>
      </c>
      <c r="AI7" s="82" t="s">
        <v>68</v>
      </c>
      <c r="AJ7" s="82" t="s">
        <v>68</v>
      </c>
      <c r="AK7" s="82"/>
    </row>
    <row r="8" spans="1:37" ht="14.25">
      <c r="A8" s="77">
        <v>7</v>
      </c>
      <c r="B8" s="80" t="s">
        <v>276</v>
      </c>
      <c r="C8" s="80" t="s">
        <v>57</v>
      </c>
      <c r="D8" s="80" t="s">
        <v>58</v>
      </c>
      <c r="E8" s="80" t="s">
        <v>10</v>
      </c>
      <c r="F8" s="77" t="s">
        <v>277</v>
      </c>
      <c r="G8" s="77" t="s">
        <v>278</v>
      </c>
      <c r="H8" s="77" t="s">
        <v>61</v>
      </c>
      <c r="I8" s="77" t="s">
        <v>279</v>
      </c>
      <c r="J8" s="81">
        <v>44120</v>
      </c>
      <c r="K8" s="77" t="s">
        <v>280</v>
      </c>
      <c r="L8" s="77" t="str">
        <f>LEFT($Q8,4)&amp;"_"&amp;COUNTIF($Q$2:$Q$45,$Q8)&amp;"_"&amp;COUNTIF($Q$2:Q8,$Q8)</f>
        <v>1520_1_1</v>
      </c>
      <c r="M8" s="77" t="str">
        <f>$L8&amp;"_"&amp;TEXT(COUNTIF($L$2:L8,$L8),"0000")</f>
        <v>1520_1_1_0001</v>
      </c>
      <c r="N8" s="77" t="s">
        <v>300</v>
      </c>
      <c r="O8" s="77"/>
      <c r="P8" s="77" t="s">
        <v>301</v>
      </c>
      <c r="Q8" s="77">
        <v>15200331</v>
      </c>
      <c r="R8" s="142" t="s">
        <v>66</v>
      </c>
      <c r="S8" s="77">
        <v>40</v>
      </c>
      <c r="T8" s="77" t="str">
        <f t="shared" si="0"/>
        <v>18-49</v>
      </c>
      <c r="U8" s="77">
        <v>4242288910</v>
      </c>
      <c r="V8" s="77"/>
      <c r="W8" s="77" t="str">
        <f>IF(NOT(ISERROR(VLOOKUP(Table_3[[#This Row],[Cedula]],[2]!Tabla4[Cedula],1,))),"Si","No")</f>
        <v>No</v>
      </c>
      <c r="X8" s="77" t="s">
        <v>67</v>
      </c>
      <c r="Y8" s="77" t="s">
        <v>68</v>
      </c>
      <c r="Z8" s="82" t="s">
        <v>68</v>
      </c>
      <c r="AA8" s="82" t="s">
        <v>68</v>
      </c>
      <c r="AB8" s="82" t="s">
        <v>68</v>
      </c>
      <c r="AC8" s="82" t="s">
        <v>68</v>
      </c>
      <c r="AD8" s="82" t="s">
        <v>68</v>
      </c>
      <c r="AE8" s="82" t="s">
        <v>68</v>
      </c>
      <c r="AF8" s="82" t="s">
        <v>67</v>
      </c>
      <c r="AG8" s="82" t="s">
        <v>68</v>
      </c>
      <c r="AH8" s="82" t="s">
        <v>67</v>
      </c>
      <c r="AI8" s="82" t="s">
        <v>68</v>
      </c>
      <c r="AJ8" s="82" t="s">
        <v>68</v>
      </c>
      <c r="AK8" s="82"/>
    </row>
    <row r="9" spans="1:37" ht="14.25">
      <c r="A9" s="77">
        <v>8</v>
      </c>
      <c r="B9" s="80" t="s">
        <v>276</v>
      </c>
      <c r="C9" s="80" t="s">
        <v>57</v>
      </c>
      <c r="D9" s="80" t="s">
        <v>58</v>
      </c>
      <c r="E9" s="80" t="s">
        <v>10</v>
      </c>
      <c r="F9" s="77" t="s">
        <v>302</v>
      </c>
      <c r="G9" s="77" t="s">
        <v>278</v>
      </c>
      <c r="H9" s="77" t="s">
        <v>61</v>
      </c>
      <c r="I9" s="77" t="s">
        <v>279</v>
      </c>
      <c r="J9" s="81">
        <v>44120</v>
      </c>
      <c r="K9" s="77" t="s">
        <v>280</v>
      </c>
      <c r="L9" s="77" t="str">
        <f>LEFT($Q9,4)&amp;"_"&amp;COUNTIF($Q$2:$Q$45,$Q9)&amp;"_"&amp;COUNTIF($Q$2:Q9,$Q9)</f>
        <v>6355_1_1</v>
      </c>
      <c r="M9" s="77" t="str">
        <f>$L9&amp;"_"&amp;TEXT(COUNTIF($L$2:L9,$L9),"0000")</f>
        <v>6355_1_1_0001</v>
      </c>
      <c r="N9" s="77" t="s">
        <v>303</v>
      </c>
      <c r="O9" s="77" t="s">
        <v>304</v>
      </c>
      <c r="P9" s="77" t="s">
        <v>305</v>
      </c>
      <c r="Q9" s="77">
        <v>6355259</v>
      </c>
      <c r="R9" s="142" t="s">
        <v>79</v>
      </c>
      <c r="S9" s="77">
        <v>61</v>
      </c>
      <c r="T9" s="77" t="str">
        <f t="shared" si="0"/>
        <v>&gt;50</v>
      </c>
      <c r="U9" s="77">
        <v>4140331159</v>
      </c>
      <c r="V9" s="77"/>
      <c r="W9" s="77" t="str">
        <f>IF(NOT(ISERROR(VLOOKUP(Table_3[[#This Row],[Cedula]],[2]!Tabla4[Cedula],1,))),"Si","No")</f>
        <v>No</v>
      </c>
      <c r="X9" s="82" t="s">
        <v>68</v>
      </c>
      <c r="Y9" s="82" t="s">
        <v>68</v>
      </c>
      <c r="Z9" s="82" t="s">
        <v>68</v>
      </c>
      <c r="AA9" s="82" t="s">
        <v>68</v>
      </c>
      <c r="AB9" s="82" t="s">
        <v>68</v>
      </c>
      <c r="AC9" s="82" t="s">
        <v>67</v>
      </c>
      <c r="AD9" s="82" t="s">
        <v>68</v>
      </c>
      <c r="AE9" s="82" t="s">
        <v>68</v>
      </c>
      <c r="AF9" s="82" t="s">
        <v>68</v>
      </c>
      <c r="AG9" s="82" t="s">
        <v>68</v>
      </c>
      <c r="AH9" s="82" t="s">
        <v>68</v>
      </c>
      <c r="AI9" s="82" t="s">
        <v>68</v>
      </c>
      <c r="AJ9" s="82" t="s">
        <v>68</v>
      </c>
      <c r="AK9" s="82" t="s">
        <v>306</v>
      </c>
    </row>
    <row r="10" spans="1:37" ht="14.25">
      <c r="A10" s="77">
        <v>9</v>
      </c>
      <c r="B10" s="80" t="s">
        <v>276</v>
      </c>
      <c r="C10" s="80" t="s">
        <v>57</v>
      </c>
      <c r="D10" s="80" t="s">
        <v>58</v>
      </c>
      <c r="E10" s="80" t="s">
        <v>10</v>
      </c>
      <c r="F10" s="77" t="s">
        <v>302</v>
      </c>
      <c r="G10" s="77" t="s">
        <v>278</v>
      </c>
      <c r="H10" s="77" t="s">
        <v>61</v>
      </c>
      <c r="I10" s="77" t="s">
        <v>279</v>
      </c>
      <c r="J10" s="81">
        <v>44120</v>
      </c>
      <c r="K10" s="77" t="s">
        <v>280</v>
      </c>
      <c r="L10" s="77" t="str">
        <f>LEFT($Q10,4)&amp;"_"&amp;COUNTIF($Q$2:$Q$45,$Q10)&amp;"_"&amp;COUNTIF($Q$2:Q10,$Q10)</f>
        <v>1723_1_1</v>
      </c>
      <c r="M10" s="77" t="str">
        <f>$L10&amp;"_"&amp;TEXT(COUNTIF($L$2:L10,$L10),"0000")</f>
        <v>1723_1_1_0001</v>
      </c>
      <c r="N10" s="77" t="s">
        <v>307</v>
      </c>
      <c r="O10" s="77"/>
      <c r="P10" s="77" t="s">
        <v>308</v>
      </c>
      <c r="Q10" s="77">
        <v>17230044</v>
      </c>
      <c r="R10" s="142" t="s">
        <v>66</v>
      </c>
      <c r="S10" s="77">
        <v>86</v>
      </c>
      <c r="T10" s="77" t="str">
        <f t="shared" si="0"/>
        <v>&gt;50</v>
      </c>
      <c r="U10" s="77">
        <v>4241519471</v>
      </c>
      <c r="V10" s="77"/>
      <c r="W10" s="77" t="str">
        <f>IF(NOT(ISERROR(VLOOKUP(Table_3[[#This Row],[Cedula]],[2]!Tabla4[Cedula],1,))),"Si","No")</f>
        <v>No</v>
      </c>
      <c r="X10" s="82" t="s">
        <v>68</v>
      </c>
      <c r="Y10" s="82" t="s">
        <v>68</v>
      </c>
      <c r="Z10" s="82" t="s">
        <v>68</v>
      </c>
      <c r="AA10" s="82" t="s">
        <v>68</v>
      </c>
      <c r="AB10" s="82" t="s">
        <v>68</v>
      </c>
      <c r="AC10" s="82" t="s">
        <v>67</v>
      </c>
      <c r="AD10" s="82" t="s">
        <v>68</v>
      </c>
      <c r="AE10" s="82" t="s">
        <v>68</v>
      </c>
      <c r="AF10" s="82" t="s">
        <v>68</v>
      </c>
      <c r="AG10" s="82" t="s">
        <v>68</v>
      </c>
      <c r="AH10" s="82" t="s">
        <v>68</v>
      </c>
      <c r="AI10" s="82" t="s">
        <v>68</v>
      </c>
      <c r="AJ10" s="82" t="s">
        <v>68</v>
      </c>
      <c r="AK10" s="82" t="s">
        <v>309</v>
      </c>
    </row>
    <row r="11" spans="1:37" ht="14.25">
      <c r="A11" s="77">
        <v>10</v>
      </c>
      <c r="B11" s="80" t="s">
        <v>276</v>
      </c>
      <c r="C11" s="80" t="s">
        <v>57</v>
      </c>
      <c r="D11" s="80" t="s">
        <v>58</v>
      </c>
      <c r="E11" s="80" t="s">
        <v>10</v>
      </c>
      <c r="F11" s="77" t="s">
        <v>302</v>
      </c>
      <c r="G11" s="77" t="s">
        <v>278</v>
      </c>
      <c r="H11" s="77" t="s">
        <v>61</v>
      </c>
      <c r="I11" s="77" t="s">
        <v>279</v>
      </c>
      <c r="J11" s="81">
        <v>44120</v>
      </c>
      <c r="K11" s="77" t="s">
        <v>280</v>
      </c>
      <c r="L11" s="77" t="str">
        <f>LEFT($Q11,4)&amp;"_"&amp;COUNTIF($Q$2:$Q$45,$Q11)&amp;"_"&amp;COUNTIF($Q$2:Q11,$Q11)</f>
        <v>2137_1_1</v>
      </c>
      <c r="M11" s="77" t="str">
        <f>$L11&amp;"_"&amp;TEXT(COUNTIF($L$2:L11,$L11),"0000")</f>
        <v>2137_1_1_0001</v>
      </c>
      <c r="N11" s="77" t="s">
        <v>310</v>
      </c>
      <c r="O11" s="77" t="s">
        <v>311</v>
      </c>
      <c r="P11" s="77" t="s">
        <v>312</v>
      </c>
      <c r="Q11" s="77">
        <v>21375878</v>
      </c>
      <c r="R11" s="142" t="s">
        <v>66</v>
      </c>
      <c r="S11" s="77">
        <v>28</v>
      </c>
      <c r="T11" s="77" t="str">
        <f t="shared" si="0"/>
        <v>18-49</v>
      </c>
      <c r="U11" s="77">
        <v>4129964328</v>
      </c>
      <c r="V11" s="77"/>
      <c r="W11" s="77" t="str">
        <f>IF(NOT(ISERROR(VLOOKUP(Table_3[[#This Row],[Cedula]],[2]!Tabla4[Cedula],1,))),"Si","No")</f>
        <v>No</v>
      </c>
      <c r="X11" s="77" t="s">
        <v>67</v>
      </c>
      <c r="Y11" s="82" t="s">
        <v>68</v>
      </c>
      <c r="Z11" s="82" t="s">
        <v>67</v>
      </c>
      <c r="AA11" s="82" t="s">
        <v>68</v>
      </c>
      <c r="AB11" s="82" t="s">
        <v>67</v>
      </c>
      <c r="AC11" s="82" t="s">
        <v>68</v>
      </c>
      <c r="AD11" s="82" t="s">
        <v>68</v>
      </c>
      <c r="AE11" s="82" t="s">
        <v>68</v>
      </c>
      <c r="AF11" s="82" t="s">
        <v>68</v>
      </c>
      <c r="AG11" s="82" t="s">
        <v>68</v>
      </c>
      <c r="AH11" s="82" t="s">
        <v>68</v>
      </c>
      <c r="AI11" s="82" t="s">
        <v>68</v>
      </c>
      <c r="AJ11" s="82" t="s">
        <v>68</v>
      </c>
      <c r="AK11" s="82" t="s">
        <v>313</v>
      </c>
    </row>
    <row r="12" spans="1:37" ht="14.25">
      <c r="A12" s="77">
        <v>11</v>
      </c>
      <c r="B12" s="80" t="s">
        <v>276</v>
      </c>
      <c r="C12" s="80" t="s">
        <v>57</v>
      </c>
      <c r="D12" s="80" t="s">
        <v>58</v>
      </c>
      <c r="E12" s="80" t="s">
        <v>10</v>
      </c>
      <c r="F12" s="77" t="s">
        <v>302</v>
      </c>
      <c r="G12" s="77" t="s">
        <v>278</v>
      </c>
      <c r="H12" s="77" t="s">
        <v>61</v>
      </c>
      <c r="I12" s="77" t="s">
        <v>279</v>
      </c>
      <c r="J12" s="81">
        <v>44120</v>
      </c>
      <c r="K12" s="77" t="s">
        <v>280</v>
      </c>
      <c r="L12" s="77" t="str">
        <f>LEFT($Q12,4)&amp;"_"&amp;COUNTIF($Q$2:$Q$45,$Q12)&amp;"_"&amp;COUNTIF($Q$2:Q12,$Q12)</f>
        <v>2683_1_1</v>
      </c>
      <c r="M12" s="77" t="str">
        <f>$L12&amp;"_"&amp;TEXT(COUNTIF($L$2:L12,$L12),"0000")</f>
        <v>2683_1_1_0001</v>
      </c>
      <c r="N12" s="77" t="s">
        <v>314</v>
      </c>
      <c r="O12" s="77" t="s">
        <v>315</v>
      </c>
      <c r="P12" s="77" t="s">
        <v>316</v>
      </c>
      <c r="Q12" s="77">
        <v>26838908</v>
      </c>
      <c r="R12" s="142" t="s">
        <v>66</v>
      </c>
      <c r="S12" s="77">
        <v>23</v>
      </c>
      <c r="T12" s="77" t="str">
        <f t="shared" si="0"/>
        <v>18-49</v>
      </c>
      <c r="U12" s="77">
        <v>4241798589</v>
      </c>
      <c r="V12" s="77"/>
      <c r="W12" s="77" t="str">
        <f>IF(NOT(ISERROR(VLOOKUP(Table_3[[#This Row],[Cedula]],[2]!Tabla4[Cedula],1,))),"Si","No")</f>
        <v>No</v>
      </c>
      <c r="X12" s="77" t="s">
        <v>67</v>
      </c>
      <c r="Y12" s="82" t="s">
        <v>68</v>
      </c>
      <c r="Z12" s="82" t="s">
        <v>67</v>
      </c>
      <c r="AA12" s="82" t="s">
        <v>68</v>
      </c>
      <c r="AB12" s="82" t="s">
        <v>67</v>
      </c>
      <c r="AC12" s="82" t="s">
        <v>68</v>
      </c>
      <c r="AD12" s="82" t="s">
        <v>68</v>
      </c>
      <c r="AE12" s="82" t="s">
        <v>68</v>
      </c>
      <c r="AF12" s="82" t="s">
        <v>68</v>
      </c>
      <c r="AG12" s="82" t="s">
        <v>68</v>
      </c>
      <c r="AH12" s="82" t="s">
        <v>68</v>
      </c>
      <c r="AI12" s="82" t="s">
        <v>68</v>
      </c>
      <c r="AJ12" s="82" t="s">
        <v>68</v>
      </c>
      <c r="AK12" s="82"/>
    </row>
    <row r="13" spans="1:37" ht="14.25">
      <c r="A13" s="77">
        <v>12</v>
      </c>
      <c r="B13" s="80" t="s">
        <v>276</v>
      </c>
      <c r="C13" s="80" t="s">
        <v>57</v>
      </c>
      <c r="D13" s="80" t="s">
        <v>58</v>
      </c>
      <c r="E13" s="80" t="s">
        <v>10</v>
      </c>
      <c r="F13" s="77" t="s">
        <v>302</v>
      </c>
      <c r="G13" s="77" t="s">
        <v>278</v>
      </c>
      <c r="H13" s="77" t="s">
        <v>61</v>
      </c>
      <c r="I13" s="77" t="s">
        <v>279</v>
      </c>
      <c r="J13" s="81">
        <v>44120</v>
      </c>
      <c r="K13" s="77" t="s">
        <v>280</v>
      </c>
      <c r="L13" s="77" t="str">
        <f>LEFT($Q13,4)&amp;"_"&amp;COUNTIF($Q$2:$Q$45,$Q13)&amp;"_"&amp;COUNTIF($Q$2:Q13,$Q13)</f>
        <v>2286_1_1</v>
      </c>
      <c r="M13" s="77" t="str">
        <f>$L13&amp;"_"&amp;TEXT(COUNTIF($L$2:L13,$L13),"0000")</f>
        <v>2286_1_1_0001</v>
      </c>
      <c r="N13" s="77" t="s">
        <v>317</v>
      </c>
      <c r="O13" s="77"/>
      <c r="P13" s="77" t="s">
        <v>318</v>
      </c>
      <c r="Q13" s="77">
        <v>2286564</v>
      </c>
      <c r="R13" s="142" t="s">
        <v>79</v>
      </c>
      <c r="S13" s="77">
        <v>77</v>
      </c>
      <c r="T13" s="77" t="str">
        <f t="shared" si="0"/>
        <v>&gt;50</v>
      </c>
      <c r="U13" s="77">
        <v>4125551924</v>
      </c>
      <c r="V13" s="77"/>
      <c r="W13" s="77" t="str">
        <f>IF(NOT(ISERROR(VLOOKUP(Table_3[[#This Row],[Cedula]],[2]!Tabla4[Cedula],1,))),"Si","No")</f>
        <v>No</v>
      </c>
      <c r="X13" s="82" t="s">
        <v>68</v>
      </c>
      <c r="Y13" s="82" t="s">
        <v>68</v>
      </c>
      <c r="Z13" s="82" t="s">
        <v>68</v>
      </c>
      <c r="AA13" s="82" t="s">
        <v>68</v>
      </c>
      <c r="AB13" s="82" t="s">
        <v>68</v>
      </c>
      <c r="AC13" s="82" t="s">
        <v>67</v>
      </c>
      <c r="AD13" s="82" t="s">
        <v>68</v>
      </c>
      <c r="AE13" s="82" t="s">
        <v>68</v>
      </c>
      <c r="AF13" s="82" t="s">
        <v>68</v>
      </c>
      <c r="AG13" s="82" t="s">
        <v>68</v>
      </c>
      <c r="AH13" s="82" t="s">
        <v>68</v>
      </c>
      <c r="AI13" s="82" t="s">
        <v>68</v>
      </c>
      <c r="AJ13" s="82" t="s">
        <v>68</v>
      </c>
      <c r="AK13" s="82" t="s">
        <v>319</v>
      </c>
    </row>
    <row r="14" spans="1:37" ht="14.25">
      <c r="A14" s="77">
        <v>13</v>
      </c>
      <c r="B14" s="80" t="s">
        <v>276</v>
      </c>
      <c r="C14" s="80" t="s">
        <v>57</v>
      </c>
      <c r="D14" s="80" t="s">
        <v>58</v>
      </c>
      <c r="E14" s="80" t="s">
        <v>10</v>
      </c>
      <c r="F14" s="77" t="s">
        <v>277</v>
      </c>
      <c r="G14" s="77" t="s">
        <v>278</v>
      </c>
      <c r="H14" s="77" t="s">
        <v>61</v>
      </c>
      <c r="I14" s="77" t="s">
        <v>279</v>
      </c>
      <c r="J14" s="81">
        <v>44120</v>
      </c>
      <c r="K14" s="77" t="s">
        <v>280</v>
      </c>
      <c r="L14" s="77" t="str">
        <f>LEFT($Q14,4)&amp;"_"&amp;COUNTIF($Q$2:$Q$45,$Q14)&amp;"_"&amp;COUNTIF($Q$2:Q14,$Q14)</f>
        <v>1889_1_1</v>
      </c>
      <c r="M14" s="77" t="str">
        <f>$L14&amp;"_"&amp;TEXT(COUNTIF($L$2:L14,$L14),"0000")</f>
        <v>1889_1_1_0001</v>
      </c>
      <c r="N14" s="77" t="s">
        <v>320</v>
      </c>
      <c r="O14" s="77" t="s">
        <v>321</v>
      </c>
      <c r="P14" s="77" t="s">
        <v>322</v>
      </c>
      <c r="Q14" s="77">
        <v>18899521</v>
      </c>
      <c r="R14" s="142" t="s">
        <v>66</v>
      </c>
      <c r="S14" s="77">
        <v>30</v>
      </c>
      <c r="T14" s="77" t="str">
        <f t="shared" si="0"/>
        <v>18-49</v>
      </c>
      <c r="U14" s="77">
        <v>4242344329</v>
      </c>
      <c r="V14" s="77"/>
      <c r="W14" s="77" t="str">
        <f>IF(NOT(ISERROR(VLOOKUP(Table_3[[#This Row],[Cedula]],[2]!Tabla4[Cedula],1,))),"Si","No")</f>
        <v>No</v>
      </c>
      <c r="X14" s="77" t="s">
        <v>67</v>
      </c>
      <c r="Y14" s="77" t="s">
        <v>67</v>
      </c>
      <c r="Z14" s="82" t="s">
        <v>67</v>
      </c>
      <c r="AA14" s="82" t="s">
        <v>67</v>
      </c>
      <c r="AB14" s="82" t="s">
        <v>68</v>
      </c>
      <c r="AC14" s="82" t="s">
        <v>68</v>
      </c>
      <c r="AD14" s="82" t="s">
        <v>68</v>
      </c>
      <c r="AE14" s="82" t="s">
        <v>68</v>
      </c>
      <c r="AF14" s="82" t="s">
        <v>68</v>
      </c>
      <c r="AG14" s="82" t="s">
        <v>68</v>
      </c>
      <c r="AH14" s="82" t="s">
        <v>68</v>
      </c>
      <c r="AI14" s="82" t="s">
        <v>68</v>
      </c>
      <c r="AJ14" s="82" t="s">
        <v>68</v>
      </c>
      <c r="AK14" s="82" t="s">
        <v>323</v>
      </c>
    </row>
    <row r="15" spans="1:37" ht="14.25">
      <c r="A15" s="77">
        <v>14</v>
      </c>
      <c r="B15" s="80" t="s">
        <v>276</v>
      </c>
      <c r="C15" s="80" t="s">
        <v>57</v>
      </c>
      <c r="D15" s="80" t="s">
        <v>58</v>
      </c>
      <c r="E15" s="80" t="s">
        <v>10</v>
      </c>
      <c r="F15" s="77" t="s">
        <v>277</v>
      </c>
      <c r="G15" s="77" t="s">
        <v>278</v>
      </c>
      <c r="H15" s="77" t="s">
        <v>61</v>
      </c>
      <c r="I15" s="77" t="s">
        <v>279</v>
      </c>
      <c r="J15" s="81">
        <v>44120</v>
      </c>
      <c r="K15" s="77" t="s">
        <v>280</v>
      </c>
      <c r="L15" s="77" t="str">
        <f>LEFT($Q15,4)&amp;"_"&amp;COUNTIF($Q$2:$Q$45,$Q15)&amp;"_"&amp;COUNTIF($Q$2:Q15,$Q15)</f>
        <v>2275_1_1</v>
      </c>
      <c r="M15" s="77" t="str">
        <f>$L15&amp;"_"&amp;TEXT(COUNTIF($L$2:L15,$L15),"0000")</f>
        <v>2275_1_1_0002</v>
      </c>
      <c r="N15" s="77" t="s">
        <v>324</v>
      </c>
      <c r="O15" s="77" t="s">
        <v>321</v>
      </c>
      <c r="P15" s="77" t="s">
        <v>325</v>
      </c>
      <c r="Q15" s="77">
        <v>22752728</v>
      </c>
      <c r="R15" s="142" t="s">
        <v>66</v>
      </c>
      <c r="S15" s="77">
        <v>28</v>
      </c>
      <c r="T15" s="77" t="str">
        <f t="shared" si="0"/>
        <v>18-49</v>
      </c>
      <c r="U15" s="77">
        <v>4242054462</v>
      </c>
      <c r="V15" s="77"/>
      <c r="W15" s="77" t="str">
        <f>IF(NOT(ISERROR(VLOOKUP(Table_3[[#This Row],[Cedula]],[2]!Tabla4[Cedula],1,))),"Si","No")</f>
        <v>No</v>
      </c>
      <c r="X15" s="77" t="s">
        <v>67</v>
      </c>
      <c r="Y15" s="77" t="s">
        <v>67</v>
      </c>
      <c r="Z15" s="82" t="s">
        <v>67</v>
      </c>
      <c r="AA15" s="82" t="s">
        <v>67</v>
      </c>
      <c r="AB15" s="82" t="s">
        <v>68</v>
      </c>
      <c r="AC15" s="82" t="s">
        <v>68</v>
      </c>
      <c r="AD15" s="82" t="s">
        <v>67</v>
      </c>
      <c r="AE15" s="82" t="s">
        <v>68</v>
      </c>
      <c r="AF15" s="82" t="s">
        <v>68</v>
      </c>
      <c r="AG15" s="82" t="s">
        <v>68</v>
      </c>
      <c r="AH15" s="82" t="s">
        <v>68</v>
      </c>
      <c r="AI15" s="82" t="s">
        <v>68</v>
      </c>
      <c r="AJ15" s="82" t="s">
        <v>68</v>
      </c>
      <c r="AK15" s="82" t="s">
        <v>326</v>
      </c>
    </row>
    <row r="16" spans="1:37" ht="14.25">
      <c r="A16" s="77">
        <v>15</v>
      </c>
      <c r="B16" s="80" t="s">
        <v>276</v>
      </c>
      <c r="C16" s="80" t="s">
        <v>57</v>
      </c>
      <c r="D16" s="80" t="s">
        <v>58</v>
      </c>
      <c r="E16" s="80" t="s">
        <v>10</v>
      </c>
      <c r="F16" s="77" t="s">
        <v>277</v>
      </c>
      <c r="G16" s="77" t="s">
        <v>278</v>
      </c>
      <c r="H16" s="77" t="s">
        <v>61</v>
      </c>
      <c r="I16" s="77" t="s">
        <v>279</v>
      </c>
      <c r="J16" s="81">
        <v>44120</v>
      </c>
      <c r="K16" s="77" t="s">
        <v>280</v>
      </c>
      <c r="L16" s="77" t="str">
        <f>LEFT($Q16,4)&amp;"_"&amp;COUNTIF($Q$2:$Q$45,$Q16)&amp;"_"&amp;COUNTIF($Q$2:Q16,$Q16)</f>
        <v>2536_1_1</v>
      </c>
      <c r="M16" s="77" t="str">
        <f>$L16&amp;"_"&amp;TEXT(COUNTIF($L$2:L16,$L16),"0000")</f>
        <v>2536_1_1_0001</v>
      </c>
      <c r="N16" s="77" t="s">
        <v>327</v>
      </c>
      <c r="O16" s="77" t="s">
        <v>328</v>
      </c>
      <c r="P16" s="77" t="s">
        <v>329</v>
      </c>
      <c r="Q16" s="77">
        <v>25363952</v>
      </c>
      <c r="R16" s="142" t="s">
        <v>66</v>
      </c>
      <c r="S16" s="77">
        <v>24</v>
      </c>
      <c r="T16" s="77" t="str">
        <f t="shared" si="0"/>
        <v>18-49</v>
      </c>
      <c r="U16" s="77">
        <v>4264180461</v>
      </c>
      <c r="V16" s="77"/>
      <c r="W16" s="77" t="str">
        <f>IF(NOT(ISERROR(VLOOKUP(Table_3[[#This Row],[Cedula]],[2]!Tabla4[Cedula],1,))),"Si","No")</f>
        <v>No</v>
      </c>
      <c r="X16" s="77" t="s">
        <v>67</v>
      </c>
      <c r="Y16" s="77" t="s">
        <v>67</v>
      </c>
      <c r="Z16" s="82" t="s">
        <v>68</v>
      </c>
      <c r="AA16" s="82" t="s">
        <v>67</v>
      </c>
      <c r="AB16" s="82" t="s">
        <v>68</v>
      </c>
      <c r="AC16" s="82" t="s">
        <v>68</v>
      </c>
      <c r="AD16" s="82" t="s">
        <v>68</v>
      </c>
      <c r="AE16" s="82" t="s">
        <v>68</v>
      </c>
      <c r="AF16" s="82" t="s">
        <v>68</v>
      </c>
      <c r="AG16" s="82" t="s">
        <v>68</v>
      </c>
      <c r="AH16" s="82" t="s">
        <v>68</v>
      </c>
      <c r="AI16" s="82" t="s">
        <v>68</v>
      </c>
      <c r="AJ16" s="82" t="s">
        <v>68</v>
      </c>
      <c r="AK16" s="82"/>
    </row>
    <row r="17" spans="1:37" ht="14.25">
      <c r="A17" s="77">
        <v>16</v>
      </c>
      <c r="B17" s="80" t="s">
        <v>276</v>
      </c>
      <c r="C17" s="80" t="s">
        <v>57</v>
      </c>
      <c r="D17" s="80" t="s">
        <v>58</v>
      </c>
      <c r="E17" s="80" t="s">
        <v>10</v>
      </c>
      <c r="F17" s="77" t="s">
        <v>277</v>
      </c>
      <c r="G17" s="77" t="s">
        <v>278</v>
      </c>
      <c r="H17" s="77" t="s">
        <v>61</v>
      </c>
      <c r="I17" s="77" t="s">
        <v>279</v>
      </c>
      <c r="J17" s="81">
        <v>44120</v>
      </c>
      <c r="K17" s="77" t="s">
        <v>280</v>
      </c>
      <c r="L17" s="77" t="str">
        <f>LEFT($Q17,4)&amp;"_"&amp;COUNTIF($Q$2:$Q$45,$Q17)&amp;"_"&amp;COUNTIF($Q$2:Q17,$Q17)</f>
        <v>2137_1_1</v>
      </c>
      <c r="M17" s="77" t="str">
        <f>$L17&amp;"_"&amp;TEXT(COUNTIF($L$2:L17,$L17),"0000")</f>
        <v>2137_1_1_0002</v>
      </c>
      <c r="N17" s="77" t="s">
        <v>330</v>
      </c>
      <c r="O17" s="77" t="s">
        <v>330</v>
      </c>
      <c r="P17" s="77" t="s">
        <v>331</v>
      </c>
      <c r="Q17" s="77">
        <v>21377611</v>
      </c>
      <c r="R17" s="142" t="s">
        <v>66</v>
      </c>
      <c r="S17" s="77">
        <v>33</v>
      </c>
      <c r="T17" s="77" t="str">
        <f t="shared" si="0"/>
        <v>18-49</v>
      </c>
      <c r="U17" s="77" t="s">
        <v>332</v>
      </c>
      <c r="V17" s="77"/>
      <c r="W17" s="77" t="str">
        <f>IF(NOT(ISERROR(VLOOKUP(Table_3[[#This Row],[Cedula]],[2]!Tabla4[Cedula],1,))),"Si","No")</f>
        <v>No</v>
      </c>
      <c r="X17" s="77" t="s">
        <v>67</v>
      </c>
      <c r="Y17" s="77" t="s">
        <v>67</v>
      </c>
      <c r="Z17" s="82" t="s">
        <v>67</v>
      </c>
      <c r="AA17" s="82" t="s">
        <v>67</v>
      </c>
      <c r="AB17" s="82" t="s">
        <v>68</v>
      </c>
      <c r="AC17" s="82" t="s">
        <v>68</v>
      </c>
      <c r="AD17" s="82" t="s">
        <v>67</v>
      </c>
      <c r="AE17" s="82" t="s">
        <v>68</v>
      </c>
      <c r="AF17" s="82" t="s">
        <v>68</v>
      </c>
      <c r="AG17" s="82" t="s">
        <v>68</v>
      </c>
      <c r="AH17" s="82" t="s">
        <v>68</v>
      </c>
      <c r="AI17" s="82" t="s">
        <v>68</v>
      </c>
      <c r="AJ17" s="82" t="s">
        <v>68</v>
      </c>
      <c r="AK17" s="82" t="s">
        <v>333</v>
      </c>
    </row>
    <row r="18" spans="1:37" ht="14.25">
      <c r="A18" s="77">
        <v>17</v>
      </c>
      <c r="B18" s="80" t="s">
        <v>276</v>
      </c>
      <c r="C18" s="80" t="s">
        <v>57</v>
      </c>
      <c r="D18" s="80" t="s">
        <v>58</v>
      </c>
      <c r="E18" s="80" t="s">
        <v>10</v>
      </c>
      <c r="F18" s="77" t="s">
        <v>277</v>
      </c>
      <c r="G18" s="77" t="s">
        <v>278</v>
      </c>
      <c r="H18" s="77" t="s">
        <v>61</v>
      </c>
      <c r="I18" s="77" t="s">
        <v>279</v>
      </c>
      <c r="J18" s="81">
        <v>44120</v>
      </c>
      <c r="K18" s="77" t="s">
        <v>280</v>
      </c>
      <c r="L18" s="77" t="str">
        <f>LEFT($Q18,4)&amp;"_"&amp;COUNTIF($Q$2:$Q$45,$Q18)&amp;"_"&amp;COUNTIF($Q$2:Q18,$Q18)</f>
        <v>3230_1_1</v>
      </c>
      <c r="M18" s="77" t="str">
        <f>$L18&amp;"_"&amp;TEXT(COUNTIF($L$2:L18,$L18),"0000")</f>
        <v>3230_1_1_0001</v>
      </c>
      <c r="N18" s="77" t="s">
        <v>334</v>
      </c>
      <c r="O18" s="77" t="s">
        <v>330</v>
      </c>
      <c r="P18" s="77" t="s">
        <v>335</v>
      </c>
      <c r="Q18" s="77">
        <v>32301104</v>
      </c>
      <c r="R18" s="142" t="s">
        <v>66</v>
      </c>
      <c r="S18" s="77">
        <v>15</v>
      </c>
      <c r="T18" s="77" t="str">
        <f t="shared" si="0"/>
        <v>5-17</v>
      </c>
      <c r="U18" s="77"/>
      <c r="V18" s="77"/>
      <c r="W18" s="77" t="str">
        <f>IF(NOT(ISERROR(VLOOKUP(Table_3[[#This Row],[Cedula]],[2]!Tabla4[Cedula],1,))),"Si","No")</f>
        <v>No</v>
      </c>
      <c r="X18" s="77" t="s">
        <v>67</v>
      </c>
      <c r="Y18" s="77" t="s">
        <v>67</v>
      </c>
      <c r="Z18" s="82" t="s">
        <v>68</v>
      </c>
      <c r="AA18" s="82" t="s">
        <v>67</v>
      </c>
      <c r="AB18" s="82" t="s">
        <v>68</v>
      </c>
      <c r="AC18" s="82" t="s">
        <v>68</v>
      </c>
      <c r="AD18" s="82" t="s">
        <v>68</v>
      </c>
      <c r="AE18" s="82" t="s">
        <v>68</v>
      </c>
      <c r="AF18" s="82" t="s">
        <v>68</v>
      </c>
      <c r="AG18" s="82" t="s">
        <v>68</v>
      </c>
      <c r="AH18" s="82" t="s">
        <v>68</v>
      </c>
      <c r="AI18" s="82" t="s">
        <v>67</v>
      </c>
      <c r="AJ18" s="82" t="s">
        <v>68</v>
      </c>
      <c r="AK18" s="82"/>
    </row>
    <row r="19" spans="1:37" ht="14.25">
      <c r="A19" s="77">
        <v>18</v>
      </c>
      <c r="B19" s="80" t="s">
        <v>276</v>
      </c>
      <c r="C19" s="80" t="s">
        <v>57</v>
      </c>
      <c r="D19" s="80" t="s">
        <v>58</v>
      </c>
      <c r="E19" s="80" t="s">
        <v>10</v>
      </c>
      <c r="F19" s="77" t="s">
        <v>336</v>
      </c>
      <c r="G19" s="77" t="s">
        <v>278</v>
      </c>
      <c r="H19" s="77" t="s">
        <v>61</v>
      </c>
      <c r="I19" s="77" t="s">
        <v>279</v>
      </c>
      <c r="J19" s="81">
        <v>44120</v>
      </c>
      <c r="K19" s="77" t="s">
        <v>280</v>
      </c>
      <c r="L19" s="77" t="str">
        <f>LEFT($Q19,4)&amp;"_"&amp;COUNTIF($Q$2:$Q$45,$Q19)&amp;"_"&amp;COUNTIF($Q$2:Q19,$Q19)</f>
        <v>1495_1_1</v>
      </c>
      <c r="M19" s="77" t="str">
        <f>$L19&amp;"_"&amp;TEXT(COUNTIF($L$2:L19,$L19),"0000")</f>
        <v>1495_1_1_0001</v>
      </c>
      <c r="N19" s="77" t="s">
        <v>337</v>
      </c>
      <c r="O19" s="77" t="s">
        <v>338</v>
      </c>
      <c r="P19" s="77" t="s">
        <v>339</v>
      </c>
      <c r="Q19" s="77">
        <v>14955960</v>
      </c>
      <c r="R19" s="142" t="s">
        <v>66</v>
      </c>
      <c r="S19" s="77">
        <v>38</v>
      </c>
      <c r="T19" s="77" t="str">
        <f t="shared" si="0"/>
        <v>18-49</v>
      </c>
      <c r="U19" s="77" t="s">
        <v>332</v>
      </c>
      <c r="V19" s="77"/>
      <c r="W19" s="77" t="str">
        <f>IF(NOT(ISERROR(VLOOKUP(Table_3[[#This Row],[Cedula]],[2]!Tabla4[Cedula],1,))),"Si","No")</f>
        <v>No</v>
      </c>
      <c r="X19" s="77" t="s">
        <v>67</v>
      </c>
      <c r="Y19" s="77" t="s">
        <v>67</v>
      </c>
      <c r="Z19" s="82" t="s">
        <v>68</v>
      </c>
      <c r="AA19" s="82" t="s">
        <v>68</v>
      </c>
      <c r="AB19" s="82" t="s">
        <v>68</v>
      </c>
      <c r="AC19" s="82" t="s">
        <v>68</v>
      </c>
      <c r="AD19" s="82" t="s">
        <v>67</v>
      </c>
      <c r="AE19" s="82" t="s">
        <v>68</v>
      </c>
      <c r="AF19" s="82" t="s">
        <v>67</v>
      </c>
      <c r="AG19" s="82" t="s">
        <v>68</v>
      </c>
      <c r="AH19" s="82" t="s">
        <v>68</v>
      </c>
      <c r="AI19" s="82" t="s">
        <v>68</v>
      </c>
      <c r="AJ19" s="82" t="s">
        <v>68</v>
      </c>
      <c r="AK19" s="82"/>
    </row>
    <row r="20" spans="1:37" ht="14.25">
      <c r="A20" s="77">
        <v>19</v>
      </c>
      <c r="B20" s="80" t="s">
        <v>276</v>
      </c>
      <c r="C20" s="80" t="s">
        <v>57</v>
      </c>
      <c r="D20" s="80" t="s">
        <v>58</v>
      </c>
      <c r="E20" s="80" t="s">
        <v>10</v>
      </c>
      <c r="F20" s="77" t="s">
        <v>336</v>
      </c>
      <c r="G20" s="77" t="s">
        <v>278</v>
      </c>
      <c r="H20" s="77" t="s">
        <v>61</v>
      </c>
      <c r="I20" s="77" t="s">
        <v>279</v>
      </c>
      <c r="J20" s="81">
        <v>44120</v>
      </c>
      <c r="K20" s="77" t="s">
        <v>280</v>
      </c>
      <c r="L20" s="77" t="str">
        <f>LEFT($Q20,4)&amp;"_"&amp;COUNTIF($Q$2:$Q$45,$Q20)&amp;"_"&amp;COUNTIF($Q$2:Q20,$Q20)</f>
        <v>2490_1_1</v>
      </c>
      <c r="M20" s="77" t="str">
        <f>$L20&amp;"_"&amp;TEXT(COUNTIF($L$2:L20,$L20),"0000")</f>
        <v>2490_1_1_0001</v>
      </c>
      <c r="N20" s="77" t="s">
        <v>340</v>
      </c>
      <c r="O20" s="77" t="s">
        <v>341</v>
      </c>
      <c r="P20" s="77" t="s">
        <v>342</v>
      </c>
      <c r="Q20" s="77">
        <v>24900607</v>
      </c>
      <c r="R20" s="142" t="s">
        <v>66</v>
      </c>
      <c r="S20" s="77">
        <v>26</v>
      </c>
      <c r="T20" s="77" t="str">
        <f t="shared" si="0"/>
        <v>18-49</v>
      </c>
      <c r="U20" s="77"/>
      <c r="V20" s="77"/>
      <c r="W20" s="77" t="str">
        <f>IF(NOT(ISERROR(VLOOKUP(Table_3[[#This Row],[Cedula]],[2]!Tabla4[Cedula],1,))),"Si","No")</f>
        <v>No</v>
      </c>
      <c r="X20" s="77" t="s">
        <v>67</v>
      </c>
      <c r="Y20" s="77" t="s">
        <v>67</v>
      </c>
      <c r="Z20" s="82" t="s">
        <v>68</v>
      </c>
      <c r="AA20" s="82" t="s">
        <v>68</v>
      </c>
      <c r="AB20" s="82" t="s">
        <v>68</v>
      </c>
      <c r="AC20" s="82" t="s">
        <v>68</v>
      </c>
      <c r="AD20" s="82" t="s">
        <v>67</v>
      </c>
      <c r="AE20" s="82" t="s">
        <v>68</v>
      </c>
      <c r="AF20" s="82" t="s">
        <v>68</v>
      </c>
      <c r="AG20" s="82" t="s">
        <v>68</v>
      </c>
      <c r="AH20" s="82" t="s">
        <v>68</v>
      </c>
      <c r="AI20" s="82" t="s">
        <v>68</v>
      </c>
      <c r="AJ20" s="82" t="s">
        <v>68</v>
      </c>
      <c r="AK20" s="82" t="s">
        <v>343</v>
      </c>
    </row>
    <row r="21" spans="1:37" ht="15.75" customHeight="1">
      <c r="A21" s="77">
        <v>20</v>
      </c>
      <c r="B21" s="80" t="s">
        <v>276</v>
      </c>
      <c r="C21" s="80" t="s">
        <v>57</v>
      </c>
      <c r="D21" s="80" t="s">
        <v>58</v>
      </c>
      <c r="E21" s="80" t="s">
        <v>10</v>
      </c>
      <c r="F21" s="77" t="s">
        <v>336</v>
      </c>
      <c r="G21" s="77" t="s">
        <v>278</v>
      </c>
      <c r="H21" s="77" t="s">
        <v>61</v>
      </c>
      <c r="I21" s="77" t="s">
        <v>279</v>
      </c>
      <c r="J21" s="81">
        <v>44120</v>
      </c>
      <c r="K21" s="77" t="s">
        <v>280</v>
      </c>
      <c r="L21" s="77" t="str">
        <f>LEFT($Q21,4)&amp;"_"&amp;COUNTIF($Q$2:$Q$45,$Q21)&amp;"_"&amp;COUNTIF($Q$2:Q21,$Q21)</f>
        <v>1353_1_1</v>
      </c>
      <c r="M21" s="77" t="str">
        <f>$L21&amp;"_"&amp;TEXT(COUNTIF($L$2:L21,$L21),"0000")</f>
        <v>1353_1_1_0001</v>
      </c>
      <c r="N21" s="77" t="s">
        <v>344</v>
      </c>
      <c r="O21" s="77" t="s">
        <v>345</v>
      </c>
      <c r="P21" s="77" t="s">
        <v>346</v>
      </c>
      <c r="Q21" s="77">
        <v>13536445</v>
      </c>
      <c r="R21" s="142" t="s">
        <v>66</v>
      </c>
      <c r="S21" s="77">
        <v>42</v>
      </c>
      <c r="T21" s="77" t="str">
        <f t="shared" si="0"/>
        <v>18-49</v>
      </c>
      <c r="U21" s="77"/>
      <c r="V21" s="77"/>
      <c r="W21" s="77" t="str">
        <f>IF(NOT(ISERROR(VLOOKUP(Table_3[[#This Row],[Cedula]],[2]!Tabla4[Cedula],1,))),"Si","No")</f>
        <v>No</v>
      </c>
      <c r="X21" s="77" t="s">
        <v>67</v>
      </c>
      <c r="Y21" s="77" t="s">
        <v>67</v>
      </c>
      <c r="Z21" s="82" t="s">
        <v>68</v>
      </c>
      <c r="AA21" s="82" t="s">
        <v>68</v>
      </c>
      <c r="AB21" s="82" t="s">
        <v>68</v>
      </c>
      <c r="AC21" s="82" t="s">
        <v>68</v>
      </c>
      <c r="AD21" s="82" t="s">
        <v>67</v>
      </c>
      <c r="AE21" s="82" t="s">
        <v>68</v>
      </c>
      <c r="AF21" s="82" t="s">
        <v>68</v>
      </c>
      <c r="AG21" s="82" t="s">
        <v>68</v>
      </c>
      <c r="AH21" s="82" t="s">
        <v>68</v>
      </c>
      <c r="AI21" s="82" t="s">
        <v>68</v>
      </c>
      <c r="AJ21" s="82" t="s">
        <v>68</v>
      </c>
      <c r="AK21" s="82" t="s">
        <v>347</v>
      </c>
    </row>
    <row r="22" spans="1:37" ht="15.75" customHeight="1">
      <c r="A22" s="77">
        <v>21</v>
      </c>
      <c r="B22" s="80" t="s">
        <v>276</v>
      </c>
      <c r="C22" s="80" t="s">
        <v>57</v>
      </c>
      <c r="D22" s="80" t="s">
        <v>58</v>
      </c>
      <c r="E22" s="80" t="s">
        <v>10</v>
      </c>
      <c r="F22" s="77" t="s">
        <v>336</v>
      </c>
      <c r="G22" s="77" t="s">
        <v>278</v>
      </c>
      <c r="H22" s="77" t="s">
        <v>61</v>
      </c>
      <c r="I22" s="77" t="s">
        <v>279</v>
      </c>
      <c r="J22" s="81">
        <v>44120</v>
      </c>
      <c r="K22" s="77" t="s">
        <v>280</v>
      </c>
      <c r="L22" s="77" t="str">
        <f>LEFT($Q22,4)&amp;"_"&amp;COUNTIF($Q$2:$Q$45,$Q22)&amp;"_"&amp;COUNTIF($Q$2:Q22,$Q22)</f>
        <v>1643_1_1</v>
      </c>
      <c r="M22" s="77" t="str">
        <f>$L22&amp;"_"&amp;TEXT(COUNTIF($L$2:L22,$L22),"0000")</f>
        <v>1643_1_1_0001</v>
      </c>
      <c r="N22" s="77" t="s">
        <v>348</v>
      </c>
      <c r="O22" s="77" t="s">
        <v>349</v>
      </c>
      <c r="P22" s="77" t="s">
        <v>350</v>
      </c>
      <c r="Q22" s="77">
        <v>16431004</v>
      </c>
      <c r="R22" s="142" t="s">
        <v>66</v>
      </c>
      <c r="S22" s="77">
        <v>41</v>
      </c>
      <c r="T22" s="77" t="str">
        <f t="shared" si="0"/>
        <v>18-49</v>
      </c>
      <c r="U22" s="77">
        <v>4128364985</v>
      </c>
      <c r="V22" s="77"/>
      <c r="W22" s="77" t="str">
        <f>IF(NOT(ISERROR(VLOOKUP(Table_3[[#This Row],[Cedula]],[2]!Tabla4[Cedula],1,))),"Si","No")</f>
        <v>No</v>
      </c>
      <c r="X22" s="77" t="s">
        <v>67</v>
      </c>
      <c r="Y22" s="77" t="s">
        <v>67</v>
      </c>
      <c r="Z22" s="82" t="s">
        <v>67</v>
      </c>
      <c r="AA22" s="82" t="s">
        <v>68</v>
      </c>
      <c r="AB22" s="82" t="s">
        <v>68</v>
      </c>
      <c r="AC22" s="82" t="s">
        <v>67</v>
      </c>
      <c r="AD22" s="82" t="s">
        <v>67</v>
      </c>
      <c r="AE22" s="82" t="s">
        <v>68</v>
      </c>
      <c r="AF22" s="82" t="s">
        <v>68</v>
      </c>
      <c r="AG22" s="82" t="s">
        <v>68</v>
      </c>
      <c r="AH22" s="82" t="s">
        <v>68</v>
      </c>
      <c r="AI22" s="82" t="s">
        <v>68</v>
      </c>
      <c r="AJ22" s="82" t="s">
        <v>68</v>
      </c>
      <c r="AK22" s="82" t="s">
        <v>351</v>
      </c>
    </row>
    <row r="23" spans="1:37" ht="15.75" customHeight="1">
      <c r="A23" s="77">
        <v>22</v>
      </c>
      <c r="B23" s="80" t="s">
        <v>276</v>
      </c>
      <c r="C23" s="80" t="s">
        <v>57</v>
      </c>
      <c r="D23" s="80" t="s">
        <v>58</v>
      </c>
      <c r="E23" s="80" t="s">
        <v>10</v>
      </c>
      <c r="F23" s="77" t="s">
        <v>336</v>
      </c>
      <c r="G23" s="77" t="s">
        <v>278</v>
      </c>
      <c r="H23" s="77" t="s">
        <v>61</v>
      </c>
      <c r="I23" s="77" t="s">
        <v>279</v>
      </c>
      <c r="J23" s="81">
        <v>44120</v>
      </c>
      <c r="K23" s="77" t="s">
        <v>280</v>
      </c>
      <c r="L23" s="77" t="str">
        <f>LEFT($Q23,4)&amp;"_"&amp;COUNTIF($Q$2:$Q$45,$Q23)&amp;"_"&amp;COUNTIF($Q$2:Q23,$Q23)</f>
        <v>2667_1_1</v>
      </c>
      <c r="M23" s="77" t="str">
        <f>$L23&amp;"_"&amp;TEXT(COUNTIF($L$2:L23,$L23),"0000")</f>
        <v>2667_1_1_0001</v>
      </c>
      <c r="N23" s="77" t="s">
        <v>352</v>
      </c>
      <c r="O23" s="77" t="s">
        <v>320</v>
      </c>
      <c r="P23" s="77" t="s">
        <v>353</v>
      </c>
      <c r="Q23" s="77">
        <v>26678781</v>
      </c>
      <c r="R23" s="142" t="s">
        <v>66</v>
      </c>
      <c r="S23" s="77">
        <v>25</v>
      </c>
      <c r="T23" s="77" t="str">
        <f t="shared" si="0"/>
        <v>18-49</v>
      </c>
      <c r="U23" s="77">
        <v>4129950472</v>
      </c>
      <c r="V23" s="77"/>
      <c r="W23" s="77" t="str">
        <f>IF(NOT(ISERROR(VLOOKUP(Table_3[[#This Row],[Cedula]],[2]!Tabla4[Cedula],1,))),"Si","No")</f>
        <v>No</v>
      </c>
      <c r="X23" s="77" t="s">
        <v>67</v>
      </c>
      <c r="Y23" s="77" t="s">
        <v>67</v>
      </c>
      <c r="Z23" s="82" t="s">
        <v>67</v>
      </c>
      <c r="AA23" s="82" t="s">
        <v>68</v>
      </c>
      <c r="AB23" s="82" t="s">
        <v>67</v>
      </c>
      <c r="AC23" s="82" t="s">
        <v>68</v>
      </c>
      <c r="AD23" s="82" t="s">
        <v>67</v>
      </c>
      <c r="AE23" s="82" t="s">
        <v>68</v>
      </c>
      <c r="AF23" s="82" t="s">
        <v>68</v>
      </c>
      <c r="AG23" s="82" t="s">
        <v>68</v>
      </c>
      <c r="AH23" s="82" t="s">
        <v>68</v>
      </c>
      <c r="AI23" s="82" t="s">
        <v>68</v>
      </c>
      <c r="AJ23" s="82" t="s">
        <v>68</v>
      </c>
      <c r="AK23" s="82" t="s">
        <v>354</v>
      </c>
    </row>
    <row r="24" spans="1:37" ht="15.75" customHeight="1">
      <c r="A24" s="77">
        <v>23</v>
      </c>
      <c r="B24" s="80" t="s">
        <v>276</v>
      </c>
      <c r="C24" s="80" t="s">
        <v>57</v>
      </c>
      <c r="D24" s="80" t="s">
        <v>58</v>
      </c>
      <c r="E24" s="80" t="s">
        <v>10</v>
      </c>
      <c r="F24" s="77" t="s">
        <v>336</v>
      </c>
      <c r="G24" s="77" t="s">
        <v>278</v>
      </c>
      <c r="H24" s="77" t="s">
        <v>61</v>
      </c>
      <c r="I24" s="77" t="s">
        <v>279</v>
      </c>
      <c r="J24" s="81">
        <v>44120</v>
      </c>
      <c r="K24" s="77" t="s">
        <v>280</v>
      </c>
      <c r="L24" s="77" t="str">
        <f>LEFT($Q24,4)&amp;"_"&amp;COUNTIF($Q$2:$Q$45,$Q24)&amp;"_"&amp;COUNTIF($Q$2:Q24,$Q24)</f>
        <v>2498_1_1</v>
      </c>
      <c r="M24" s="77" t="str">
        <f>$L24&amp;"_"&amp;TEXT(COUNTIF($L$2:L24,$L24),"0000")</f>
        <v>2498_1_1_0001</v>
      </c>
      <c r="N24" s="77" t="s">
        <v>355</v>
      </c>
      <c r="O24" s="77" t="s">
        <v>356</v>
      </c>
      <c r="P24" s="77" t="s">
        <v>357</v>
      </c>
      <c r="Q24" s="77">
        <v>24982011</v>
      </c>
      <c r="R24" s="142" t="s">
        <v>66</v>
      </c>
      <c r="S24" s="77">
        <v>24</v>
      </c>
      <c r="T24" s="77" t="str">
        <f t="shared" si="0"/>
        <v>18-49</v>
      </c>
      <c r="U24" s="77">
        <v>4242152151</v>
      </c>
      <c r="V24" s="77"/>
      <c r="W24" s="77" t="str">
        <f>IF(NOT(ISERROR(VLOOKUP(Table_3[[#This Row],[Cedula]],[2]!Tabla4[Cedula],1,))),"Si","No")</f>
        <v>No</v>
      </c>
      <c r="X24" s="77" t="s">
        <v>67</v>
      </c>
      <c r="Y24" s="77" t="s">
        <v>67</v>
      </c>
      <c r="Z24" s="82" t="s">
        <v>67</v>
      </c>
      <c r="AA24" s="82" t="s">
        <v>68</v>
      </c>
      <c r="AB24" s="82" t="s">
        <v>67</v>
      </c>
      <c r="AC24" s="82" t="s">
        <v>68</v>
      </c>
      <c r="AD24" s="82" t="s">
        <v>67</v>
      </c>
      <c r="AE24" s="82" t="s">
        <v>68</v>
      </c>
      <c r="AF24" s="82" t="s">
        <v>68</v>
      </c>
      <c r="AG24" s="82" t="s">
        <v>68</v>
      </c>
      <c r="AH24" s="82" t="s">
        <v>68</v>
      </c>
      <c r="AI24" s="82" t="s">
        <v>68</v>
      </c>
      <c r="AJ24" s="82" t="s">
        <v>68</v>
      </c>
      <c r="AK24" s="82" t="s">
        <v>358</v>
      </c>
    </row>
    <row r="25" spans="1:37" ht="15.75" customHeight="1">
      <c r="A25" s="77">
        <v>24</v>
      </c>
      <c r="B25" s="80" t="s">
        <v>276</v>
      </c>
      <c r="C25" s="80" t="s">
        <v>57</v>
      </c>
      <c r="D25" s="80" t="s">
        <v>58</v>
      </c>
      <c r="E25" s="80" t="s">
        <v>10</v>
      </c>
      <c r="F25" s="77" t="s">
        <v>336</v>
      </c>
      <c r="G25" s="77" t="s">
        <v>278</v>
      </c>
      <c r="H25" s="77" t="s">
        <v>61</v>
      </c>
      <c r="I25" s="77" t="s">
        <v>279</v>
      </c>
      <c r="J25" s="81">
        <v>44120</v>
      </c>
      <c r="K25" s="77" t="s">
        <v>280</v>
      </c>
      <c r="L25" s="77" t="str">
        <f>LEFT($Q25,4)&amp;"_"&amp;COUNTIF($Q$2:$Q$45,$Q25)&amp;"_"&amp;COUNTIF($Q$2:Q25,$Q25)</f>
        <v>1540_1_1</v>
      </c>
      <c r="M25" s="77" t="str">
        <f>$L25&amp;"_"&amp;TEXT(COUNTIF($L$2:L25,$L25),"0000")</f>
        <v>1540_1_1_0001</v>
      </c>
      <c r="N25" s="77" t="s">
        <v>359</v>
      </c>
      <c r="O25" s="77" t="s">
        <v>360</v>
      </c>
      <c r="P25" s="77" t="s">
        <v>361</v>
      </c>
      <c r="Q25" s="77">
        <v>15403171</v>
      </c>
      <c r="R25" s="142" t="s">
        <v>79</v>
      </c>
      <c r="S25" s="77">
        <v>40</v>
      </c>
      <c r="T25" s="77" t="str">
        <f t="shared" si="0"/>
        <v>18-49</v>
      </c>
      <c r="U25" s="77"/>
      <c r="V25" s="77"/>
      <c r="W25" s="77" t="str">
        <f>IF(NOT(ISERROR(VLOOKUP(Table_3[[#This Row],[Cedula]],[2]!Tabla4[Cedula],1,))),"Si","No")</f>
        <v>No</v>
      </c>
      <c r="X25" s="77" t="s">
        <v>67</v>
      </c>
      <c r="Y25" s="77" t="s">
        <v>67</v>
      </c>
      <c r="Z25" s="82" t="s">
        <v>68</v>
      </c>
      <c r="AA25" s="82" t="s">
        <v>68</v>
      </c>
      <c r="AB25" s="82" t="s">
        <v>68</v>
      </c>
      <c r="AC25" s="82" t="s">
        <v>67</v>
      </c>
      <c r="AD25" s="82" t="s">
        <v>68</v>
      </c>
      <c r="AE25" s="82" t="s">
        <v>68</v>
      </c>
      <c r="AF25" s="82" t="s">
        <v>68</v>
      </c>
      <c r="AG25" s="82" t="s">
        <v>68</v>
      </c>
      <c r="AH25" s="82" t="s">
        <v>68</v>
      </c>
      <c r="AI25" s="82" t="s">
        <v>68</v>
      </c>
      <c r="AJ25" s="82" t="s">
        <v>68</v>
      </c>
      <c r="AK25" s="82" t="s">
        <v>362</v>
      </c>
    </row>
    <row r="26" spans="1:37" ht="15.75" customHeight="1">
      <c r="A26" s="77">
        <v>25</v>
      </c>
      <c r="B26" s="80" t="s">
        <v>276</v>
      </c>
      <c r="C26" s="80" t="s">
        <v>57</v>
      </c>
      <c r="D26" s="80" t="s">
        <v>58</v>
      </c>
      <c r="E26" s="80" t="s">
        <v>10</v>
      </c>
      <c r="F26" s="77" t="s">
        <v>336</v>
      </c>
      <c r="G26" s="77" t="s">
        <v>278</v>
      </c>
      <c r="H26" s="77" t="s">
        <v>61</v>
      </c>
      <c r="I26" s="77" t="s">
        <v>279</v>
      </c>
      <c r="J26" s="81">
        <v>44120</v>
      </c>
      <c r="K26" s="77" t="s">
        <v>280</v>
      </c>
      <c r="L26" s="77" t="str">
        <f>LEFT($Q26,4)&amp;"_"&amp;COUNTIF($Q$2:$Q$45,$Q26)&amp;"_"&amp;COUNTIF($Q$2:Q26,$Q26)</f>
        <v>2846_1_1</v>
      </c>
      <c r="M26" s="77" t="str">
        <f>$L26&amp;"_"&amp;TEXT(COUNTIF($L$2:L26,$L26),"0000")</f>
        <v>2846_1_1_0001</v>
      </c>
      <c r="N26" s="77" t="s">
        <v>355</v>
      </c>
      <c r="O26" s="77" t="s">
        <v>363</v>
      </c>
      <c r="P26" s="77" t="s">
        <v>364</v>
      </c>
      <c r="Q26" s="77">
        <v>28461224</v>
      </c>
      <c r="R26" s="142" t="s">
        <v>66</v>
      </c>
      <c r="S26" s="77">
        <v>20</v>
      </c>
      <c r="T26" s="77" t="str">
        <f t="shared" si="0"/>
        <v>18-49</v>
      </c>
      <c r="U26" s="77"/>
      <c r="V26" s="77"/>
      <c r="W26" s="77" t="str">
        <f>IF(NOT(ISERROR(VLOOKUP(Table_3[[#This Row],[Cedula]],[2]!Tabla4[Cedula],1,))),"Si","No")</f>
        <v>No</v>
      </c>
      <c r="X26" s="77" t="s">
        <v>67</v>
      </c>
      <c r="Y26" s="77" t="s">
        <v>67</v>
      </c>
      <c r="Z26" s="82" t="s">
        <v>67</v>
      </c>
      <c r="AA26" s="82" t="s">
        <v>67</v>
      </c>
      <c r="AB26" s="82" t="s">
        <v>68</v>
      </c>
      <c r="AC26" s="82" t="s">
        <v>67</v>
      </c>
      <c r="AD26" s="82" t="s">
        <v>68</v>
      </c>
      <c r="AE26" s="82" t="s">
        <v>68</v>
      </c>
      <c r="AF26" s="82" t="s">
        <v>68</v>
      </c>
      <c r="AG26" s="82" t="s">
        <v>68</v>
      </c>
      <c r="AH26" s="82" t="s">
        <v>68</v>
      </c>
      <c r="AI26" s="82" t="s">
        <v>68</v>
      </c>
      <c r="AJ26" s="82" t="s">
        <v>68</v>
      </c>
      <c r="AK26" s="82" t="s">
        <v>365</v>
      </c>
    </row>
    <row r="27" spans="1:37" ht="15.75" customHeight="1">
      <c r="A27" s="77">
        <v>26</v>
      </c>
      <c r="B27" s="80" t="s">
        <v>276</v>
      </c>
      <c r="C27" s="80" t="s">
        <v>57</v>
      </c>
      <c r="D27" s="80" t="s">
        <v>58</v>
      </c>
      <c r="E27" s="80" t="s">
        <v>10</v>
      </c>
      <c r="F27" s="77" t="s">
        <v>336</v>
      </c>
      <c r="G27" s="77" t="s">
        <v>278</v>
      </c>
      <c r="H27" s="77" t="s">
        <v>61</v>
      </c>
      <c r="I27" s="77" t="s">
        <v>279</v>
      </c>
      <c r="J27" s="81">
        <v>44120</v>
      </c>
      <c r="K27" s="77" t="s">
        <v>280</v>
      </c>
      <c r="L27" s="77" t="str">
        <f>LEFT($Q27,4)&amp;"_"&amp;COUNTIF($Q$2:$Q$45,$Q27)&amp;"_"&amp;COUNTIF($Q$2:Q27,$Q27)</f>
        <v>2489_1_1</v>
      </c>
      <c r="M27" s="77" t="str">
        <f>$L27&amp;"_"&amp;TEXT(COUNTIF($L$2:L27,$L27),"0000")</f>
        <v>2489_1_1_0001</v>
      </c>
      <c r="N27" s="77" t="s">
        <v>366</v>
      </c>
      <c r="O27" s="77" t="s">
        <v>367</v>
      </c>
      <c r="P27" s="77" t="s">
        <v>368</v>
      </c>
      <c r="Q27" s="77">
        <v>24899546</v>
      </c>
      <c r="R27" s="142" t="s">
        <v>66</v>
      </c>
      <c r="S27" s="77">
        <v>24</v>
      </c>
      <c r="T27" s="77" t="str">
        <f t="shared" si="0"/>
        <v>18-49</v>
      </c>
      <c r="U27" s="77"/>
      <c r="V27" s="77"/>
      <c r="W27" s="77" t="str">
        <f>IF(NOT(ISERROR(VLOOKUP(Table_3[[#This Row],[Cedula]],[2]!Tabla4[Cedula],1,))),"Si","No")</f>
        <v>No</v>
      </c>
      <c r="X27" s="82" t="s">
        <v>68</v>
      </c>
      <c r="Y27" s="82" t="s">
        <v>68</v>
      </c>
      <c r="Z27" s="82" t="s">
        <v>68</v>
      </c>
      <c r="AA27" s="82" t="s">
        <v>67</v>
      </c>
      <c r="AB27" s="82" t="s">
        <v>68</v>
      </c>
      <c r="AC27" s="82" t="s">
        <v>68</v>
      </c>
      <c r="AD27" s="82" t="s">
        <v>68</v>
      </c>
      <c r="AE27" s="82" t="s">
        <v>68</v>
      </c>
      <c r="AF27" s="82" t="s">
        <v>68</v>
      </c>
      <c r="AG27" s="82" t="s">
        <v>68</v>
      </c>
      <c r="AH27" s="82" t="s">
        <v>68</v>
      </c>
      <c r="AI27" s="82" t="s">
        <v>68</v>
      </c>
      <c r="AJ27" s="82" t="s">
        <v>68</v>
      </c>
      <c r="AK27" s="82"/>
    </row>
    <row r="28" spans="1:37" ht="15.75" customHeight="1">
      <c r="A28" s="77">
        <v>27</v>
      </c>
      <c r="B28" s="80" t="s">
        <v>276</v>
      </c>
      <c r="C28" s="80" t="s">
        <v>57</v>
      </c>
      <c r="D28" s="80" t="s">
        <v>58</v>
      </c>
      <c r="E28" s="80" t="s">
        <v>10</v>
      </c>
      <c r="F28" s="77" t="s">
        <v>336</v>
      </c>
      <c r="G28" s="77" t="s">
        <v>278</v>
      </c>
      <c r="H28" s="77" t="s">
        <v>61</v>
      </c>
      <c r="I28" s="77" t="s">
        <v>279</v>
      </c>
      <c r="J28" s="81">
        <v>44120</v>
      </c>
      <c r="K28" s="77" t="s">
        <v>280</v>
      </c>
      <c r="L28" s="77" t="str">
        <f>LEFT($Q28,4)&amp;"_"&amp;COUNTIF($Q$2:$Q$45,$Q28)&amp;"_"&amp;COUNTIF($Q$2:Q28,$Q28)</f>
        <v>3011_1_1</v>
      </c>
      <c r="M28" s="77" t="str">
        <f>$L28&amp;"_"&amp;TEXT(COUNTIF($L$2:L28,$L28),"0000")</f>
        <v>3011_1_1_0001</v>
      </c>
      <c r="N28" s="77" t="s">
        <v>369</v>
      </c>
      <c r="O28" s="77" t="s">
        <v>370</v>
      </c>
      <c r="P28" s="77" t="s">
        <v>371</v>
      </c>
      <c r="Q28" s="77">
        <v>30117353</v>
      </c>
      <c r="R28" s="142" t="s">
        <v>66</v>
      </c>
      <c r="S28" s="77">
        <v>18</v>
      </c>
      <c r="T28" s="77" t="str">
        <f t="shared" si="0"/>
        <v>18-49</v>
      </c>
      <c r="U28" s="77"/>
      <c r="V28" s="77"/>
      <c r="W28" s="77" t="str">
        <f>IF(NOT(ISERROR(VLOOKUP(Table_3[[#This Row],[Cedula]],[2]!Tabla4[Cedula],1,))),"Si","No")</f>
        <v>No</v>
      </c>
      <c r="X28" s="82" t="s">
        <v>68</v>
      </c>
      <c r="Y28" s="82" t="s">
        <v>68</v>
      </c>
      <c r="Z28" s="82" t="s">
        <v>68</v>
      </c>
      <c r="AA28" s="82" t="s">
        <v>67</v>
      </c>
      <c r="AB28" s="82" t="s">
        <v>68</v>
      </c>
      <c r="AC28" s="82" t="s">
        <v>68</v>
      </c>
      <c r="AD28" s="82" t="s">
        <v>68</v>
      </c>
      <c r="AE28" s="82" t="s">
        <v>68</v>
      </c>
      <c r="AF28" s="82" t="s">
        <v>68</v>
      </c>
      <c r="AG28" s="82" t="s">
        <v>68</v>
      </c>
      <c r="AH28" s="82" t="s">
        <v>68</v>
      </c>
      <c r="AI28" s="82" t="s">
        <v>68</v>
      </c>
      <c r="AJ28" s="82" t="s">
        <v>68</v>
      </c>
      <c r="AK28" s="82"/>
    </row>
    <row r="29" spans="1:37" ht="15.75" customHeight="1">
      <c r="A29" s="77">
        <v>28</v>
      </c>
      <c r="B29" s="80" t="s">
        <v>276</v>
      </c>
      <c r="C29" s="80" t="s">
        <v>57</v>
      </c>
      <c r="D29" s="80" t="s">
        <v>58</v>
      </c>
      <c r="E29" s="80" t="s">
        <v>10</v>
      </c>
      <c r="F29" s="77" t="s">
        <v>372</v>
      </c>
      <c r="G29" s="77" t="s">
        <v>278</v>
      </c>
      <c r="H29" s="77" t="s">
        <v>61</v>
      </c>
      <c r="I29" s="77" t="s">
        <v>279</v>
      </c>
      <c r="J29" s="81">
        <v>44120</v>
      </c>
      <c r="K29" s="77" t="s">
        <v>280</v>
      </c>
      <c r="L29" s="77" t="str">
        <f>LEFT($Q29,4)&amp;"_"&amp;COUNTIF($Q$2:$Q$45,$Q29)&amp;"_"&amp;COUNTIF($Q$2:Q29,$Q29)</f>
        <v>9899_1_1</v>
      </c>
      <c r="M29" s="77" t="str">
        <f>$L29&amp;"_"&amp;TEXT(COUNTIF($L$2:L29,$L29),"0000")</f>
        <v>9899_1_1_0001</v>
      </c>
      <c r="N29" s="77" t="s">
        <v>373</v>
      </c>
      <c r="O29" s="77" t="s">
        <v>374</v>
      </c>
      <c r="P29" s="77" t="s">
        <v>375</v>
      </c>
      <c r="Q29" s="77">
        <v>989962</v>
      </c>
      <c r="R29" s="142" t="s">
        <v>79</v>
      </c>
      <c r="S29" s="77">
        <v>85</v>
      </c>
      <c r="T29" s="77" t="str">
        <f t="shared" si="0"/>
        <v>&gt;50</v>
      </c>
      <c r="U29" s="77">
        <v>2126712414</v>
      </c>
      <c r="V29" s="77"/>
      <c r="W29" s="77" t="str">
        <f>IF(NOT(ISERROR(VLOOKUP(Table_3[[#This Row],[Cedula]],[2]!Tabla4[Cedula],1,))),"Si","No")</f>
        <v>No</v>
      </c>
      <c r="X29" s="82" t="s">
        <v>68</v>
      </c>
      <c r="Y29" s="82" t="s">
        <v>68</v>
      </c>
      <c r="Z29" s="82" t="s">
        <v>68</v>
      </c>
      <c r="AA29" s="82" t="s">
        <v>68</v>
      </c>
      <c r="AB29" s="82" t="s">
        <v>68</v>
      </c>
      <c r="AC29" s="82" t="s">
        <v>67</v>
      </c>
      <c r="AD29" s="82" t="s">
        <v>68</v>
      </c>
      <c r="AE29" s="82" t="s">
        <v>68</v>
      </c>
      <c r="AF29" s="82" t="s">
        <v>68</v>
      </c>
      <c r="AG29" s="82" t="s">
        <v>68</v>
      </c>
      <c r="AH29" s="82" t="s">
        <v>68</v>
      </c>
      <c r="AI29" s="82" t="s">
        <v>68</v>
      </c>
      <c r="AJ29" s="82" t="s">
        <v>67</v>
      </c>
      <c r="AK29" s="82" t="s">
        <v>376</v>
      </c>
    </row>
    <row r="30" spans="1:37" ht="15.75" customHeight="1">
      <c r="A30" s="77">
        <v>29</v>
      </c>
      <c r="B30" s="80" t="s">
        <v>276</v>
      </c>
      <c r="C30" s="80" t="s">
        <v>57</v>
      </c>
      <c r="D30" s="80" t="s">
        <v>58</v>
      </c>
      <c r="E30" s="80" t="s">
        <v>10</v>
      </c>
      <c r="F30" s="77" t="s">
        <v>372</v>
      </c>
      <c r="G30" s="77" t="s">
        <v>278</v>
      </c>
      <c r="H30" s="77" t="s">
        <v>61</v>
      </c>
      <c r="I30" s="77" t="s">
        <v>279</v>
      </c>
      <c r="J30" s="81">
        <v>44120</v>
      </c>
      <c r="K30" s="77" t="s">
        <v>280</v>
      </c>
      <c r="L30" s="77" t="str">
        <f>LEFT($Q30,4)&amp;"_"&amp;COUNTIF($Q$2:$Q$45,$Q30)&amp;"_"&amp;COUNTIF($Q$2:Q30,$Q30)</f>
        <v>2267_1_1</v>
      </c>
      <c r="M30" s="77" t="str">
        <f>$L30&amp;"_"&amp;TEXT(COUNTIF($L$2:L30,$L30),"0000")</f>
        <v>2267_1_1_0001</v>
      </c>
      <c r="N30" s="77" t="s">
        <v>377</v>
      </c>
      <c r="O30" s="77" t="s">
        <v>378</v>
      </c>
      <c r="P30" s="77" t="s">
        <v>308</v>
      </c>
      <c r="Q30" s="77">
        <v>2267472</v>
      </c>
      <c r="R30" s="142" t="s">
        <v>66</v>
      </c>
      <c r="S30" s="77">
        <v>91</v>
      </c>
      <c r="T30" s="77" t="str">
        <f t="shared" si="0"/>
        <v>&gt;50</v>
      </c>
      <c r="U30" s="77">
        <v>2126717484</v>
      </c>
      <c r="V30" s="77"/>
      <c r="W30" s="77" t="str">
        <f>IF(NOT(ISERROR(VLOOKUP(Table_3[[#This Row],[Cedula]],[2]!Tabla4[Cedula],1,))),"Si","No")</f>
        <v>No</v>
      </c>
      <c r="X30" s="82" t="s">
        <v>68</v>
      </c>
      <c r="Y30" s="82" t="s">
        <v>68</v>
      </c>
      <c r="Z30" s="82" t="s">
        <v>68</v>
      </c>
      <c r="AA30" s="82" t="s">
        <v>68</v>
      </c>
      <c r="AB30" s="82" t="s">
        <v>68</v>
      </c>
      <c r="AC30" s="82" t="s">
        <v>67</v>
      </c>
      <c r="AD30" s="82" t="s">
        <v>68</v>
      </c>
      <c r="AE30" s="82" t="s">
        <v>68</v>
      </c>
      <c r="AF30" s="82" t="s">
        <v>68</v>
      </c>
      <c r="AG30" s="82" t="s">
        <v>68</v>
      </c>
      <c r="AH30" s="82" t="s">
        <v>68</v>
      </c>
      <c r="AI30" s="82" t="s">
        <v>68</v>
      </c>
      <c r="AJ30" s="82" t="s">
        <v>67</v>
      </c>
      <c r="AK30" s="82" t="s">
        <v>376</v>
      </c>
    </row>
    <row r="31" spans="1:37" ht="15.75" customHeight="1">
      <c r="A31" s="77">
        <v>30</v>
      </c>
      <c r="B31" s="80" t="s">
        <v>276</v>
      </c>
      <c r="C31" s="80" t="s">
        <v>57</v>
      </c>
      <c r="D31" s="80" t="s">
        <v>58</v>
      </c>
      <c r="E31" s="80" t="s">
        <v>10</v>
      </c>
      <c r="F31" s="77" t="s">
        <v>372</v>
      </c>
      <c r="G31" s="77" t="s">
        <v>278</v>
      </c>
      <c r="H31" s="77" t="s">
        <v>61</v>
      </c>
      <c r="I31" s="77" t="s">
        <v>279</v>
      </c>
      <c r="J31" s="81">
        <v>44120</v>
      </c>
      <c r="K31" s="77" t="s">
        <v>280</v>
      </c>
      <c r="L31" s="77" t="str">
        <f>LEFT($Q31,4)&amp;"_"&amp;COUNTIF($Q$2:$Q$45,$Q31)&amp;"_"&amp;COUNTIF($Q$2:Q31,$Q31)</f>
        <v>3398_1_1</v>
      </c>
      <c r="M31" s="77" t="str">
        <f>$L31&amp;"_"&amp;TEXT(COUNTIF($L$2:L31,$L31),"0000")</f>
        <v>3398_1_1_0001</v>
      </c>
      <c r="N31" s="77" t="s">
        <v>379</v>
      </c>
      <c r="O31" s="77" t="s">
        <v>287</v>
      </c>
      <c r="P31" s="77" t="s">
        <v>380</v>
      </c>
      <c r="Q31" s="77">
        <v>339826</v>
      </c>
      <c r="R31" s="142" t="s">
        <v>79</v>
      </c>
      <c r="S31" s="77">
        <v>83</v>
      </c>
      <c r="T31" s="77" t="str">
        <f t="shared" si="0"/>
        <v>&gt;50</v>
      </c>
      <c r="U31" s="77">
        <v>4141608266</v>
      </c>
      <c r="V31" s="77"/>
      <c r="W31" s="77" t="str">
        <f>IF(NOT(ISERROR(VLOOKUP(Table_3[[#This Row],[Cedula]],[2]!Tabla4[Cedula],1,))),"Si","No")</f>
        <v>No</v>
      </c>
      <c r="X31" s="82" t="s">
        <v>68</v>
      </c>
      <c r="Y31" s="82" t="s">
        <v>68</v>
      </c>
      <c r="Z31" s="82" t="s">
        <v>68</v>
      </c>
      <c r="AA31" s="82" t="s">
        <v>68</v>
      </c>
      <c r="AB31" s="82" t="s">
        <v>68</v>
      </c>
      <c r="AC31" s="82" t="s">
        <v>67</v>
      </c>
      <c r="AD31" s="82" t="s">
        <v>68</v>
      </c>
      <c r="AE31" s="82" t="s">
        <v>68</v>
      </c>
      <c r="AF31" s="82" t="s">
        <v>68</v>
      </c>
      <c r="AG31" s="82" t="s">
        <v>68</v>
      </c>
      <c r="AH31" s="82" t="s">
        <v>68</v>
      </c>
      <c r="AI31" s="82" t="s">
        <v>68</v>
      </c>
      <c r="AJ31" s="82" t="s">
        <v>67</v>
      </c>
      <c r="AK31" s="82" t="s">
        <v>376</v>
      </c>
    </row>
    <row r="32" spans="1:37" ht="15.75" customHeight="1">
      <c r="A32" s="77">
        <v>31</v>
      </c>
      <c r="B32" s="80" t="s">
        <v>276</v>
      </c>
      <c r="C32" s="80" t="s">
        <v>57</v>
      </c>
      <c r="D32" s="80" t="s">
        <v>58</v>
      </c>
      <c r="E32" s="80" t="s">
        <v>10</v>
      </c>
      <c r="F32" s="77" t="s">
        <v>302</v>
      </c>
      <c r="G32" s="77" t="s">
        <v>278</v>
      </c>
      <c r="H32" s="77" t="s">
        <v>61</v>
      </c>
      <c r="I32" s="77" t="s">
        <v>279</v>
      </c>
      <c r="J32" s="81">
        <v>44120</v>
      </c>
      <c r="K32" s="77" t="s">
        <v>280</v>
      </c>
      <c r="L32" s="77" t="str">
        <f>LEFT($Q32,4)&amp;"_"&amp;COUNTIF($Q$2:$Q$45,$Q32)&amp;"_"&amp;COUNTIF($Q$2:Q32,$Q32)</f>
        <v>2246_1_1</v>
      </c>
      <c r="M32" s="77" t="str">
        <f>$L32&amp;"_"&amp;TEXT(COUNTIF($L$2:L32,$L32),"0000")</f>
        <v>2246_1_1_0001</v>
      </c>
      <c r="N32" s="77" t="s">
        <v>381</v>
      </c>
      <c r="O32" s="77"/>
      <c r="P32" s="77" t="s">
        <v>382</v>
      </c>
      <c r="Q32" s="77">
        <v>2246856</v>
      </c>
      <c r="R32" s="142" t="s">
        <v>79</v>
      </c>
      <c r="S32" s="77">
        <v>81</v>
      </c>
      <c r="T32" s="77" t="str">
        <f t="shared" si="0"/>
        <v>&gt;50</v>
      </c>
      <c r="U32" s="77"/>
      <c r="V32" s="77"/>
      <c r="W32" s="77" t="str">
        <f>IF(NOT(ISERROR(VLOOKUP(Table_3[[#This Row],[Cedula]],[2]!Tabla4[Cedula],1,))),"Si","No")</f>
        <v>No</v>
      </c>
      <c r="X32" s="82" t="s">
        <v>68</v>
      </c>
      <c r="Y32" s="77" t="s">
        <v>67</v>
      </c>
      <c r="Z32" s="82" t="s">
        <v>68</v>
      </c>
      <c r="AA32" s="82" t="s">
        <v>68</v>
      </c>
      <c r="AB32" s="82" t="s">
        <v>68</v>
      </c>
      <c r="AC32" s="82" t="s">
        <v>68</v>
      </c>
      <c r="AD32" s="82" t="s">
        <v>68</v>
      </c>
      <c r="AE32" s="82" t="s">
        <v>68</v>
      </c>
      <c r="AF32" s="82" t="s">
        <v>68</v>
      </c>
      <c r="AG32" s="82" t="s">
        <v>68</v>
      </c>
      <c r="AH32" s="82" t="s">
        <v>68</v>
      </c>
      <c r="AI32" s="82" t="s">
        <v>68</v>
      </c>
      <c r="AJ32" s="82" t="s">
        <v>67</v>
      </c>
      <c r="AK32" s="82"/>
    </row>
    <row r="33" spans="1:37" ht="15.75" customHeight="1">
      <c r="A33" s="77">
        <v>32</v>
      </c>
      <c r="B33" s="80" t="s">
        <v>276</v>
      </c>
      <c r="C33" s="80" t="s">
        <v>57</v>
      </c>
      <c r="D33" s="80" t="s">
        <v>58</v>
      </c>
      <c r="E33" s="80" t="s">
        <v>10</v>
      </c>
      <c r="F33" s="77" t="s">
        <v>302</v>
      </c>
      <c r="G33" s="77" t="s">
        <v>278</v>
      </c>
      <c r="H33" s="77" t="s">
        <v>61</v>
      </c>
      <c r="I33" s="77" t="s">
        <v>279</v>
      </c>
      <c r="J33" s="81">
        <v>44120</v>
      </c>
      <c r="K33" s="77" t="s">
        <v>280</v>
      </c>
      <c r="L33" s="77" t="str">
        <f>LEFT($Q33,4)&amp;"_"&amp;COUNTIF($Q$2:$Q$45,$Q33)&amp;"_"&amp;COUNTIF($Q$2:Q33,$Q33)</f>
        <v>6413_1_1</v>
      </c>
      <c r="M33" s="77" t="str">
        <f>$L33&amp;"_"&amp;TEXT(COUNTIF($L$2:L33,$L33),"0000")</f>
        <v>6413_1_1_0001</v>
      </c>
      <c r="N33" s="77" t="s">
        <v>383</v>
      </c>
      <c r="O33" s="77"/>
      <c r="P33" s="77" t="s">
        <v>384</v>
      </c>
      <c r="Q33" s="77">
        <v>6413135</v>
      </c>
      <c r="R33" s="142" t="s">
        <v>66</v>
      </c>
      <c r="S33" s="77">
        <v>63</v>
      </c>
      <c r="T33" s="77" t="str">
        <f t="shared" si="0"/>
        <v>&gt;50</v>
      </c>
      <c r="U33" s="77"/>
      <c r="V33" s="77"/>
      <c r="W33" s="77" t="str">
        <f>IF(NOT(ISERROR(VLOOKUP(Table_3[[#This Row],[Cedula]],[2]!Tabla4[Cedula],1,))),"Si","No")</f>
        <v>No</v>
      </c>
      <c r="X33" s="82" t="s">
        <v>68</v>
      </c>
      <c r="Y33" s="82" t="s">
        <v>68</v>
      </c>
      <c r="Z33" s="82" t="s">
        <v>68</v>
      </c>
      <c r="AA33" s="82" t="s">
        <v>68</v>
      </c>
      <c r="AB33" s="82" t="s">
        <v>68</v>
      </c>
      <c r="AC33" s="82" t="s">
        <v>67</v>
      </c>
      <c r="AD33" s="82" t="s">
        <v>68</v>
      </c>
      <c r="AE33" s="82" t="s">
        <v>68</v>
      </c>
      <c r="AF33" s="82" t="s">
        <v>68</v>
      </c>
      <c r="AG33" s="82" t="s">
        <v>68</v>
      </c>
      <c r="AH33" s="82" t="s">
        <v>68</v>
      </c>
      <c r="AI33" s="82" t="s">
        <v>68</v>
      </c>
      <c r="AJ33" s="82" t="s">
        <v>68</v>
      </c>
      <c r="AK33" s="82" t="s">
        <v>385</v>
      </c>
    </row>
    <row r="34" spans="1:37" ht="15.75" customHeight="1">
      <c r="A34" s="77">
        <v>33</v>
      </c>
      <c r="B34" s="80" t="s">
        <v>276</v>
      </c>
      <c r="C34" s="80" t="s">
        <v>57</v>
      </c>
      <c r="D34" s="80" t="s">
        <v>58</v>
      </c>
      <c r="E34" s="80" t="s">
        <v>10</v>
      </c>
      <c r="F34" s="77" t="s">
        <v>386</v>
      </c>
      <c r="G34" s="77" t="s">
        <v>278</v>
      </c>
      <c r="H34" s="77" t="s">
        <v>61</v>
      </c>
      <c r="I34" s="77" t="s">
        <v>279</v>
      </c>
      <c r="J34" s="81">
        <v>44120</v>
      </c>
      <c r="K34" s="77" t="s">
        <v>280</v>
      </c>
      <c r="L34" s="77" t="str">
        <f>LEFT($Q34,4)&amp;"_"&amp;COUNTIF($Q$2:$Q$45,$Q34)&amp;"_"&amp;COUNTIF($Q$2:Q34,$Q34)</f>
        <v>2275_1_1</v>
      </c>
      <c r="M34" s="77" t="str">
        <f>$L34&amp;"_"&amp;TEXT(COUNTIF($L$2:L34,$L34),"0000")</f>
        <v>2275_1_1_0003</v>
      </c>
      <c r="N34" s="77" t="s">
        <v>366</v>
      </c>
      <c r="O34" s="77" t="s">
        <v>367</v>
      </c>
      <c r="P34" s="77" t="s">
        <v>387</v>
      </c>
      <c r="Q34" s="77">
        <v>22752727</v>
      </c>
      <c r="R34" s="142" t="s">
        <v>66</v>
      </c>
      <c r="S34" s="77">
        <v>23</v>
      </c>
      <c r="T34" s="77" t="str">
        <f t="shared" si="0"/>
        <v>18-49</v>
      </c>
      <c r="U34" s="77">
        <v>4128029910</v>
      </c>
      <c r="V34" s="77"/>
      <c r="W34" s="77" t="str">
        <f>IF(NOT(ISERROR(VLOOKUP(Table_3[[#This Row],[Cedula]],[2]!Tabla4[Cedula],1,))),"Si","No")</f>
        <v>No</v>
      </c>
      <c r="X34" s="77" t="s">
        <v>67</v>
      </c>
      <c r="Y34" s="77" t="s">
        <v>67</v>
      </c>
      <c r="Z34" s="82" t="s">
        <v>67</v>
      </c>
      <c r="AA34" s="82" t="s">
        <v>67</v>
      </c>
      <c r="AB34" s="82" t="s">
        <v>67</v>
      </c>
      <c r="AC34" s="82" t="s">
        <v>68</v>
      </c>
      <c r="AD34" s="82" t="s">
        <v>67</v>
      </c>
      <c r="AE34" s="82" t="s">
        <v>68</v>
      </c>
      <c r="AF34" s="82" t="s">
        <v>68</v>
      </c>
      <c r="AG34" s="82" t="s">
        <v>68</v>
      </c>
      <c r="AH34" s="82" t="s">
        <v>68</v>
      </c>
      <c r="AI34" s="82" t="s">
        <v>68</v>
      </c>
      <c r="AJ34" s="82" t="s">
        <v>68</v>
      </c>
      <c r="AK34" s="82" t="s">
        <v>388</v>
      </c>
    </row>
    <row r="35" spans="1:37" ht="15.75" customHeight="1">
      <c r="A35" s="77">
        <v>34</v>
      </c>
      <c r="B35" s="80" t="s">
        <v>276</v>
      </c>
      <c r="C35" s="80" t="s">
        <v>57</v>
      </c>
      <c r="D35" s="80" t="s">
        <v>58</v>
      </c>
      <c r="E35" s="80" t="s">
        <v>10</v>
      </c>
      <c r="F35" s="77" t="s">
        <v>336</v>
      </c>
      <c r="G35" s="77" t="s">
        <v>278</v>
      </c>
      <c r="H35" s="77" t="s">
        <v>61</v>
      </c>
      <c r="I35" s="77" t="s">
        <v>279</v>
      </c>
      <c r="J35" s="81">
        <v>44120</v>
      </c>
      <c r="K35" s="77" t="s">
        <v>280</v>
      </c>
      <c r="L35" s="77" t="str">
        <f>LEFT($Q35,4)&amp;"_"&amp;COUNTIF($Q$2:$Q$45,$Q35)&amp;"_"&amp;COUNTIF($Q$2:Q35,$Q35)</f>
        <v>2364_1_1</v>
      </c>
      <c r="M35" s="77" t="str">
        <f>$L35&amp;"_"&amp;TEXT(COUNTIF($L$2:L35,$L35),"0000")</f>
        <v>2364_1_1_0001</v>
      </c>
      <c r="N35" s="77" t="s">
        <v>389</v>
      </c>
      <c r="O35" s="77"/>
      <c r="P35" s="77" t="s">
        <v>390</v>
      </c>
      <c r="Q35" s="77">
        <v>23642826</v>
      </c>
      <c r="R35" s="142" t="s">
        <v>66</v>
      </c>
      <c r="S35" s="77">
        <v>33</v>
      </c>
      <c r="T35" s="77" t="str">
        <f t="shared" si="0"/>
        <v>18-49</v>
      </c>
      <c r="U35" s="77"/>
      <c r="V35" s="77"/>
      <c r="W35" s="77" t="str">
        <f>IF(NOT(ISERROR(VLOOKUP(Table_3[[#This Row],[Cedula]],[2]!Tabla4[Cedula],1,))),"Si","No")</f>
        <v>No</v>
      </c>
      <c r="X35" s="82" t="s">
        <v>68</v>
      </c>
      <c r="Y35" s="82" t="s">
        <v>68</v>
      </c>
      <c r="Z35" s="82" t="s">
        <v>68</v>
      </c>
      <c r="AA35" s="82" t="s">
        <v>67</v>
      </c>
      <c r="AB35" s="82" t="s">
        <v>68</v>
      </c>
      <c r="AC35" s="82" t="s">
        <v>68</v>
      </c>
      <c r="AD35" s="82" t="s">
        <v>68</v>
      </c>
      <c r="AE35" s="82" t="s">
        <v>68</v>
      </c>
      <c r="AF35" s="82" t="s">
        <v>68</v>
      </c>
      <c r="AG35" s="82" t="s">
        <v>68</v>
      </c>
      <c r="AH35" s="82" t="s">
        <v>68</v>
      </c>
      <c r="AI35" s="82" t="s">
        <v>68</v>
      </c>
      <c r="AJ35" s="82" t="s">
        <v>68</v>
      </c>
      <c r="AK35" s="82"/>
    </row>
    <row r="36" spans="1:37" ht="15.75" customHeight="1">
      <c r="A36" s="77">
        <v>35</v>
      </c>
      <c r="B36" s="80" t="s">
        <v>276</v>
      </c>
      <c r="C36" s="80" t="s">
        <v>57</v>
      </c>
      <c r="D36" s="80" t="s">
        <v>58</v>
      </c>
      <c r="E36" s="80" t="s">
        <v>10</v>
      </c>
      <c r="F36" s="77" t="s">
        <v>372</v>
      </c>
      <c r="G36" s="77" t="s">
        <v>278</v>
      </c>
      <c r="H36" s="77" t="s">
        <v>61</v>
      </c>
      <c r="I36" s="77" t="s">
        <v>279</v>
      </c>
      <c r="J36" s="81">
        <v>44120</v>
      </c>
      <c r="K36" s="77" t="s">
        <v>280</v>
      </c>
      <c r="L36" s="77" t="str">
        <f>LEFT($Q36,4)&amp;"_"&amp;COUNTIF($Q$2:$Q$45,$Q36)&amp;"_"&amp;COUNTIF($Q$2:Q36,$Q36)</f>
        <v>1774_1_1</v>
      </c>
      <c r="M36" s="77" t="str">
        <f>$L36&amp;"_"&amp;TEXT(COUNTIF($L$2:L36,$L36),"0000")</f>
        <v>1774_1_1_0001</v>
      </c>
      <c r="N36" s="77" t="s">
        <v>391</v>
      </c>
      <c r="O36" s="77"/>
      <c r="P36" s="77" t="s">
        <v>392</v>
      </c>
      <c r="Q36" s="77">
        <v>17741954</v>
      </c>
      <c r="R36" s="142" t="s">
        <v>66</v>
      </c>
      <c r="S36" s="77">
        <v>32</v>
      </c>
      <c r="T36" s="77" t="str">
        <f t="shared" si="0"/>
        <v>18-49</v>
      </c>
      <c r="U36" s="77">
        <v>4124058305</v>
      </c>
      <c r="V36" s="77"/>
      <c r="W36" s="77" t="str">
        <f>IF(NOT(ISERROR(VLOOKUP(Table_3[[#This Row],[Cedula]],[2]!Tabla4[Cedula],1,))),"Si","No")</f>
        <v>No</v>
      </c>
      <c r="X36" s="82" t="s">
        <v>68</v>
      </c>
      <c r="Y36" s="82" t="s">
        <v>68</v>
      </c>
      <c r="Z36" s="82" t="s">
        <v>68</v>
      </c>
      <c r="AA36" s="82" t="s">
        <v>68</v>
      </c>
      <c r="AB36" s="82" t="s">
        <v>67</v>
      </c>
      <c r="AC36" s="82" t="s">
        <v>68</v>
      </c>
      <c r="AD36" s="82" t="s">
        <v>68</v>
      </c>
      <c r="AE36" s="82" t="s">
        <v>68</v>
      </c>
      <c r="AF36" s="82" t="s">
        <v>68</v>
      </c>
      <c r="AG36" s="82" t="s">
        <v>68</v>
      </c>
      <c r="AH36" s="82" t="s">
        <v>68</v>
      </c>
      <c r="AI36" s="82" t="s">
        <v>68</v>
      </c>
      <c r="AJ36" s="82" t="s">
        <v>68</v>
      </c>
      <c r="AK36" s="82"/>
    </row>
    <row r="37" spans="1:37" ht="15.75" customHeight="1">
      <c r="A37" s="77">
        <v>36</v>
      </c>
      <c r="B37" s="80" t="s">
        <v>276</v>
      </c>
      <c r="C37" s="80" t="s">
        <v>57</v>
      </c>
      <c r="D37" s="80" t="s">
        <v>58</v>
      </c>
      <c r="E37" s="80" t="s">
        <v>10</v>
      </c>
      <c r="F37" s="77" t="s">
        <v>277</v>
      </c>
      <c r="G37" s="77" t="s">
        <v>278</v>
      </c>
      <c r="H37" s="77" t="s">
        <v>61</v>
      </c>
      <c r="I37" s="77" t="s">
        <v>393</v>
      </c>
      <c r="J37" s="81">
        <v>44121</v>
      </c>
      <c r="K37" s="77" t="s">
        <v>280</v>
      </c>
      <c r="L37" s="77" t="str">
        <f>LEFT($Q37,4)&amp;"_"&amp;COUNTIF($Q$2:$Q$45,$Q37)&amp;"_"&amp;COUNTIF($Q$2:Q37,$Q37)</f>
        <v>1268_1_1</v>
      </c>
      <c r="M37" s="77" t="str">
        <f>$L37&amp;"_"&amp;TEXT(COUNTIF($L$2:L37,$L37),"0000")</f>
        <v>1268_1_1_0001</v>
      </c>
      <c r="N37" s="77" t="s">
        <v>394</v>
      </c>
      <c r="O37" s="77" t="s">
        <v>281</v>
      </c>
      <c r="P37" s="77" t="s">
        <v>395</v>
      </c>
      <c r="Q37" s="77">
        <v>12689981</v>
      </c>
      <c r="R37" s="142" t="s">
        <v>66</v>
      </c>
      <c r="S37" s="77">
        <v>45</v>
      </c>
      <c r="T37" s="77" t="str">
        <f t="shared" si="0"/>
        <v>18-49</v>
      </c>
      <c r="U37" s="77">
        <v>4263106242</v>
      </c>
      <c r="V37" s="77"/>
      <c r="W37" s="77" t="str">
        <f>IF(NOT(ISERROR(VLOOKUP(Table_3[[#This Row],[Cedula]],[2]!Tabla4[Cedula],1,))),"Si","No")</f>
        <v>No</v>
      </c>
      <c r="X37" s="77" t="s">
        <v>67</v>
      </c>
      <c r="Y37" s="77" t="s">
        <v>67</v>
      </c>
      <c r="Z37" s="82" t="s">
        <v>68</v>
      </c>
      <c r="AA37" s="82" t="s">
        <v>68</v>
      </c>
      <c r="AB37" s="82" t="s">
        <v>68</v>
      </c>
      <c r="AC37" s="82" t="s">
        <v>67</v>
      </c>
      <c r="AD37" s="82" t="s">
        <v>68</v>
      </c>
      <c r="AE37" s="82" t="s">
        <v>68</v>
      </c>
      <c r="AF37" s="82" t="s">
        <v>68</v>
      </c>
      <c r="AG37" s="82" t="s">
        <v>68</v>
      </c>
      <c r="AH37" s="82" t="s">
        <v>68</v>
      </c>
      <c r="AI37" s="82" t="s">
        <v>68</v>
      </c>
      <c r="AJ37" s="82" t="s">
        <v>68</v>
      </c>
      <c r="AK37" s="82" t="s">
        <v>396</v>
      </c>
    </row>
    <row r="38" spans="1:37" ht="15.75" customHeight="1">
      <c r="A38" s="77">
        <v>37</v>
      </c>
      <c r="B38" s="80" t="s">
        <v>276</v>
      </c>
      <c r="C38" s="80" t="s">
        <v>57</v>
      </c>
      <c r="D38" s="80" t="s">
        <v>58</v>
      </c>
      <c r="E38" s="80" t="s">
        <v>10</v>
      </c>
      <c r="F38" s="77" t="s">
        <v>277</v>
      </c>
      <c r="G38" s="77" t="s">
        <v>278</v>
      </c>
      <c r="H38" s="77" t="s">
        <v>61</v>
      </c>
      <c r="I38" s="77" t="s">
        <v>393</v>
      </c>
      <c r="J38" s="81">
        <v>44121</v>
      </c>
      <c r="K38" s="77" t="s">
        <v>280</v>
      </c>
      <c r="L38" s="77" t="str">
        <f>LEFT($Q38,4)&amp;"_"&amp;COUNTIF($Q$2:$Q$45,$Q38)&amp;"_"&amp;COUNTIF($Q$2:Q38,$Q38)</f>
        <v>2737_1_1</v>
      </c>
      <c r="M38" s="77" t="str">
        <f>$L38&amp;"_"&amp;TEXT(COUNTIF($L$2:L38,$L38),"0000")</f>
        <v>2737_1_1_0001</v>
      </c>
      <c r="N38" s="77" t="s">
        <v>288</v>
      </c>
      <c r="O38" s="77"/>
      <c r="P38" s="77" t="s">
        <v>397</v>
      </c>
      <c r="Q38" s="77">
        <v>27377537</v>
      </c>
      <c r="R38" s="142" t="s">
        <v>66</v>
      </c>
      <c r="S38" s="77">
        <v>42</v>
      </c>
      <c r="T38" s="77" t="str">
        <f t="shared" si="0"/>
        <v>18-49</v>
      </c>
      <c r="U38" s="77">
        <v>4167093823</v>
      </c>
      <c r="V38" s="77"/>
      <c r="W38" s="77" t="str">
        <f>IF(NOT(ISERROR(VLOOKUP(Table_3[[#This Row],[Cedula]],[2]!Tabla4[Cedula],1,))),"Si","No")</f>
        <v>No</v>
      </c>
      <c r="X38" s="77" t="s">
        <v>67</v>
      </c>
      <c r="Y38" s="77" t="s">
        <v>68</v>
      </c>
      <c r="Z38" s="82" t="s">
        <v>67</v>
      </c>
      <c r="AA38" s="82" t="s">
        <v>68</v>
      </c>
      <c r="AB38" s="82" t="s">
        <v>68</v>
      </c>
      <c r="AC38" s="82" t="s">
        <v>67</v>
      </c>
      <c r="AD38" s="82" t="s">
        <v>67</v>
      </c>
      <c r="AE38" s="82" t="s">
        <v>68</v>
      </c>
      <c r="AF38" s="82" t="s">
        <v>68</v>
      </c>
      <c r="AG38" s="82" t="s">
        <v>68</v>
      </c>
      <c r="AH38" s="82" t="s">
        <v>68</v>
      </c>
      <c r="AI38" s="82" t="s">
        <v>68</v>
      </c>
      <c r="AJ38" s="82" t="s">
        <v>68</v>
      </c>
      <c r="AK38" s="82"/>
    </row>
    <row r="39" spans="1:37" ht="15.75" customHeight="1">
      <c r="A39" s="77">
        <v>38</v>
      </c>
      <c r="B39" s="80" t="s">
        <v>276</v>
      </c>
      <c r="C39" s="80" t="s">
        <v>57</v>
      </c>
      <c r="D39" s="80" t="s">
        <v>58</v>
      </c>
      <c r="E39" s="80" t="s">
        <v>10</v>
      </c>
      <c r="F39" s="77" t="s">
        <v>277</v>
      </c>
      <c r="G39" s="77" t="s">
        <v>278</v>
      </c>
      <c r="H39" s="77" t="s">
        <v>61</v>
      </c>
      <c r="I39" s="77" t="s">
        <v>393</v>
      </c>
      <c r="J39" s="81">
        <v>44121</v>
      </c>
      <c r="K39" s="77" t="s">
        <v>280</v>
      </c>
      <c r="L39" s="77" t="str">
        <f>LEFT($Q39,4)&amp;"_"&amp;COUNTIF($Q$2:$Q$45,$Q39)&amp;"_"&amp;COUNTIF($Q$2:Q39,$Q39)</f>
        <v>4420_1_1</v>
      </c>
      <c r="M39" s="77" t="str">
        <f>$L39&amp;"_"&amp;TEXT(COUNTIF($L$2:L39,$L39),"0000")</f>
        <v>4420_1_1_0001</v>
      </c>
      <c r="N39" s="77" t="s">
        <v>398</v>
      </c>
      <c r="O39" s="77"/>
      <c r="P39" s="77" t="s">
        <v>399</v>
      </c>
      <c r="Q39" s="77">
        <v>4420153</v>
      </c>
      <c r="R39" s="142" t="s">
        <v>66</v>
      </c>
      <c r="S39" s="77">
        <v>72</v>
      </c>
      <c r="T39" s="77" t="str">
        <f t="shared" si="0"/>
        <v>&gt;50</v>
      </c>
      <c r="U39" s="77">
        <v>4143664280</v>
      </c>
      <c r="V39" s="77"/>
      <c r="W39" s="77" t="str">
        <f>IF(NOT(ISERROR(VLOOKUP(Table_3[[#This Row],[Cedula]],[2]!Tabla4[Cedula],1,))),"Si","No")</f>
        <v>No</v>
      </c>
      <c r="X39" s="77" t="s">
        <v>67</v>
      </c>
      <c r="Y39" s="77" t="s">
        <v>67</v>
      </c>
      <c r="Z39" s="82" t="s">
        <v>68</v>
      </c>
      <c r="AA39" s="82" t="s">
        <v>68</v>
      </c>
      <c r="AB39" s="82" t="s">
        <v>68</v>
      </c>
      <c r="AC39" s="82" t="s">
        <v>67</v>
      </c>
      <c r="AD39" s="82" t="s">
        <v>68</v>
      </c>
      <c r="AE39" s="82" t="s">
        <v>68</v>
      </c>
      <c r="AF39" s="82" t="s">
        <v>68</v>
      </c>
      <c r="AG39" s="82" t="s">
        <v>68</v>
      </c>
      <c r="AH39" s="82" t="s">
        <v>68</v>
      </c>
      <c r="AI39" s="82" t="s">
        <v>68</v>
      </c>
      <c r="AJ39" s="82" t="s">
        <v>67</v>
      </c>
      <c r="AK39" s="82"/>
    </row>
    <row r="40" spans="1:37" ht="15.75" customHeight="1">
      <c r="A40" s="77">
        <v>39</v>
      </c>
      <c r="B40" s="80" t="s">
        <v>276</v>
      </c>
      <c r="C40" s="80" t="s">
        <v>57</v>
      </c>
      <c r="D40" s="80" t="s">
        <v>58</v>
      </c>
      <c r="E40" s="80" t="s">
        <v>10</v>
      </c>
      <c r="F40" s="77" t="s">
        <v>277</v>
      </c>
      <c r="G40" s="77" t="s">
        <v>278</v>
      </c>
      <c r="H40" s="77" t="s">
        <v>61</v>
      </c>
      <c r="I40" s="77" t="s">
        <v>393</v>
      </c>
      <c r="J40" s="81">
        <v>44121</v>
      </c>
      <c r="K40" s="77" t="s">
        <v>280</v>
      </c>
      <c r="L40" s="77" t="str">
        <f>LEFT($Q40,4)&amp;"_"&amp;COUNTIF($Q$2:$Q$45,$Q40)&amp;"_"&amp;COUNTIF($Q$2:Q40,$Q40)</f>
        <v>1540_1_1</v>
      </c>
      <c r="M40" s="77" t="str">
        <f>$L40&amp;"_"&amp;TEXT(COUNTIF($L$2:L40,$L40),"0000")</f>
        <v>1540_1_1_0002</v>
      </c>
      <c r="N40" s="77" t="s">
        <v>400</v>
      </c>
      <c r="O40" s="77" t="s">
        <v>285</v>
      </c>
      <c r="P40" s="77" t="s">
        <v>401</v>
      </c>
      <c r="Q40" s="77">
        <v>15403536</v>
      </c>
      <c r="R40" s="142" t="s">
        <v>66</v>
      </c>
      <c r="S40" s="77">
        <v>41</v>
      </c>
      <c r="T40" s="77" t="str">
        <f t="shared" si="0"/>
        <v>18-49</v>
      </c>
      <c r="U40" s="77">
        <v>4169028167</v>
      </c>
      <c r="V40" s="77"/>
      <c r="W40" s="77" t="str">
        <f>IF(NOT(ISERROR(VLOOKUP(Table_3[[#This Row],[Cedula]],[2]!Tabla4[Cedula],1,))),"Si","No")</f>
        <v>No</v>
      </c>
      <c r="X40" s="77" t="s">
        <v>67</v>
      </c>
      <c r="Y40" s="77" t="s">
        <v>67</v>
      </c>
      <c r="Z40" s="82" t="s">
        <v>67</v>
      </c>
      <c r="AA40" s="82" t="s">
        <v>68</v>
      </c>
      <c r="AB40" s="82" t="s">
        <v>68</v>
      </c>
      <c r="AC40" s="82" t="s">
        <v>67</v>
      </c>
      <c r="AD40" s="82" t="s">
        <v>67</v>
      </c>
      <c r="AE40" s="82" t="s">
        <v>67</v>
      </c>
      <c r="AF40" s="82" t="s">
        <v>68</v>
      </c>
      <c r="AG40" s="82" t="s">
        <v>68</v>
      </c>
      <c r="AH40" s="82" t="s">
        <v>68</v>
      </c>
      <c r="AI40" s="82" t="s">
        <v>68</v>
      </c>
      <c r="AJ40" s="82" t="s">
        <v>68</v>
      </c>
      <c r="AK40" s="82"/>
    </row>
    <row r="41" spans="1:37" ht="15.75" customHeight="1">
      <c r="A41" s="77">
        <v>40</v>
      </c>
      <c r="B41" s="80" t="s">
        <v>276</v>
      </c>
      <c r="C41" s="80" t="s">
        <v>57</v>
      </c>
      <c r="D41" s="80" t="s">
        <v>58</v>
      </c>
      <c r="E41" s="80" t="s">
        <v>10</v>
      </c>
      <c r="F41" s="77" t="s">
        <v>277</v>
      </c>
      <c r="G41" s="77" t="s">
        <v>278</v>
      </c>
      <c r="H41" s="77" t="s">
        <v>61</v>
      </c>
      <c r="I41" s="77" t="s">
        <v>393</v>
      </c>
      <c r="J41" s="81">
        <v>44121</v>
      </c>
      <c r="K41" s="77" t="s">
        <v>280</v>
      </c>
      <c r="L41" s="77" t="str">
        <f>LEFT($Q41,4)&amp;"_"&amp;COUNTIF($Q$2:$Q$45,$Q41)&amp;"_"&amp;COUNTIF($Q$2:Q41,$Q41)</f>
        <v>2267_1_1</v>
      </c>
      <c r="M41" s="77" t="str">
        <f>$L41&amp;"_"&amp;TEXT(COUNTIF($L$2:L41,$L41),"0000")</f>
        <v>2267_1_1_0002</v>
      </c>
      <c r="N41" s="77" t="s">
        <v>402</v>
      </c>
      <c r="O41" s="77" t="s">
        <v>300</v>
      </c>
      <c r="P41" s="77" t="s">
        <v>403</v>
      </c>
      <c r="Q41" s="77">
        <v>22670259</v>
      </c>
      <c r="R41" s="142" t="s">
        <v>66</v>
      </c>
      <c r="S41" s="77">
        <v>28</v>
      </c>
      <c r="T41" s="77" t="str">
        <f t="shared" si="0"/>
        <v>18-49</v>
      </c>
      <c r="U41" s="77">
        <v>4241243440</v>
      </c>
      <c r="V41" s="77"/>
      <c r="W41" s="77" t="str">
        <f>IF(NOT(ISERROR(VLOOKUP(Table_3[[#This Row],[Cedula]],[2]!Tabla4[Cedula],1,))),"Si","No")</f>
        <v>No</v>
      </c>
      <c r="X41" s="77" t="s">
        <v>67</v>
      </c>
      <c r="Y41" s="77" t="s">
        <v>67</v>
      </c>
      <c r="Z41" s="82" t="s">
        <v>68</v>
      </c>
      <c r="AA41" s="82" t="s">
        <v>68</v>
      </c>
      <c r="AB41" s="82" t="s">
        <v>68</v>
      </c>
      <c r="AC41" s="82" t="s">
        <v>68</v>
      </c>
      <c r="AD41" s="82" t="s">
        <v>68</v>
      </c>
      <c r="AE41" s="82" t="s">
        <v>68</v>
      </c>
      <c r="AF41" s="82" t="s">
        <v>68</v>
      </c>
      <c r="AG41" s="82" t="s">
        <v>68</v>
      </c>
      <c r="AH41" s="82" t="s">
        <v>68</v>
      </c>
      <c r="AI41" s="82" t="s">
        <v>68</v>
      </c>
      <c r="AJ41" s="82" t="s">
        <v>68</v>
      </c>
      <c r="AK41" s="82"/>
    </row>
    <row r="42" spans="1:37" ht="15.75" customHeight="1">
      <c r="A42" s="77">
        <v>41</v>
      </c>
      <c r="B42" s="80" t="s">
        <v>276</v>
      </c>
      <c r="C42" s="80" t="s">
        <v>57</v>
      </c>
      <c r="D42" s="80" t="s">
        <v>58</v>
      </c>
      <c r="E42" s="80" t="s">
        <v>10</v>
      </c>
      <c r="F42" s="77" t="s">
        <v>277</v>
      </c>
      <c r="G42" s="77" t="s">
        <v>278</v>
      </c>
      <c r="H42" s="77" t="s">
        <v>61</v>
      </c>
      <c r="I42" s="77" t="s">
        <v>393</v>
      </c>
      <c r="J42" s="81">
        <v>44121</v>
      </c>
      <c r="K42" s="77" t="s">
        <v>280</v>
      </c>
      <c r="L42" s="77" t="str">
        <f>LEFT($Q42,4)&amp;"_"&amp;COUNTIF($Q$2:$Q$45,$Q42)&amp;"_"&amp;COUNTIF($Q$2:Q42,$Q42)</f>
        <v>1141_1_1</v>
      </c>
      <c r="M42" s="77" t="str">
        <f>$L42&amp;"_"&amp;TEXT(COUNTIF($L$2:L42,$L42),"0000")</f>
        <v>1141_1_1_0001</v>
      </c>
      <c r="N42" s="77" t="s">
        <v>404</v>
      </c>
      <c r="O42" s="77" t="s">
        <v>405</v>
      </c>
      <c r="P42" s="77" t="s">
        <v>406</v>
      </c>
      <c r="Q42" s="77">
        <v>11413963</v>
      </c>
      <c r="R42" s="142" t="s">
        <v>66</v>
      </c>
      <c r="S42" s="77">
        <v>47</v>
      </c>
      <c r="T42" s="77" t="str">
        <f t="shared" si="0"/>
        <v>18-49</v>
      </c>
      <c r="U42" s="77">
        <v>4267153018</v>
      </c>
      <c r="V42" s="77"/>
      <c r="W42" s="77" t="str">
        <f>IF(NOT(ISERROR(VLOOKUP(Table_3[[#This Row],[Cedula]],[2]!Tabla4[Cedula],1,))),"Si","No")</f>
        <v>No</v>
      </c>
      <c r="X42" s="77" t="s">
        <v>67</v>
      </c>
      <c r="Y42" s="77" t="s">
        <v>68</v>
      </c>
      <c r="Z42" s="82" t="s">
        <v>68</v>
      </c>
      <c r="AA42" s="82" t="s">
        <v>68</v>
      </c>
      <c r="AB42" s="82" t="s">
        <v>68</v>
      </c>
      <c r="AC42" s="82" t="s">
        <v>67</v>
      </c>
      <c r="AD42" s="82" t="s">
        <v>68</v>
      </c>
      <c r="AE42" s="82" t="s">
        <v>68</v>
      </c>
      <c r="AF42" s="82" t="s">
        <v>68</v>
      </c>
      <c r="AG42" s="82" t="s">
        <v>68</v>
      </c>
      <c r="AH42" s="82" t="s">
        <v>68</v>
      </c>
      <c r="AI42" s="82" t="s">
        <v>68</v>
      </c>
      <c r="AJ42" s="82" t="s">
        <v>68</v>
      </c>
      <c r="AK42" s="82" t="s">
        <v>407</v>
      </c>
    </row>
    <row r="43" spans="1:37" ht="15.75" customHeight="1">
      <c r="A43" s="77">
        <v>42</v>
      </c>
      <c r="B43" s="80" t="s">
        <v>276</v>
      </c>
      <c r="C43" s="80" t="s">
        <v>57</v>
      </c>
      <c r="D43" s="80" t="s">
        <v>58</v>
      </c>
      <c r="E43" s="80" t="s">
        <v>10</v>
      </c>
      <c r="F43" s="77" t="s">
        <v>277</v>
      </c>
      <c r="G43" s="77" t="s">
        <v>278</v>
      </c>
      <c r="H43" s="77" t="s">
        <v>61</v>
      </c>
      <c r="I43" s="77" t="s">
        <v>393</v>
      </c>
      <c r="J43" s="81">
        <v>44121</v>
      </c>
      <c r="K43" s="77" t="s">
        <v>280</v>
      </c>
      <c r="L43" s="77" t="str">
        <f>LEFT($Q43,4)&amp;"_"&amp;COUNTIF($Q$2:$Q$45,$Q43)&amp;"_"&amp;COUNTIF($Q$2:Q43,$Q43)</f>
        <v>6355_1_1</v>
      </c>
      <c r="M43" s="77" t="str">
        <f>$L43&amp;"_"&amp;TEXT(COUNTIF($L$2:L43,$L43),"0000")</f>
        <v>6355_1_1_0002</v>
      </c>
      <c r="N43" s="77" t="s">
        <v>285</v>
      </c>
      <c r="O43" s="77" t="s">
        <v>408</v>
      </c>
      <c r="P43" s="77" t="s">
        <v>409</v>
      </c>
      <c r="Q43" s="77">
        <v>6355655</v>
      </c>
      <c r="R43" s="142" t="s">
        <v>66</v>
      </c>
      <c r="S43" s="77">
        <v>64</v>
      </c>
      <c r="T43" s="77" t="str">
        <f t="shared" si="0"/>
        <v>&gt;50</v>
      </c>
      <c r="U43" s="77">
        <v>4162102796</v>
      </c>
      <c r="V43" s="77"/>
      <c r="W43" s="77" t="str">
        <f>IF(NOT(ISERROR(VLOOKUP(Table_3[[#This Row],[Cedula]],[2]!Tabla4[Cedula],1,))),"Si","No")</f>
        <v>No</v>
      </c>
      <c r="X43" s="77" t="s">
        <v>67</v>
      </c>
      <c r="Y43" s="77" t="s">
        <v>68</v>
      </c>
      <c r="Z43" s="82" t="s">
        <v>67</v>
      </c>
      <c r="AA43" s="82" t="s">
        <v>68</v>
      </c>
      <c r="AB43" s="82" t="s">
        <v>68</v>
      </c>
      <c r="AC43" s="82" t="s">
        <v>67</v>
      </c>
      <c r="AD43" s="82" t="s">
        <v>68</v>
      </c>
      <c r="AE43" s="82" t="s">
        <v>68</v>
      </c>
      <c r="AF43" s="82" t="s">
        <v>68</v>
      </c>
      <c r="AG43" s="82" t="s">
        <v>68</v>
      </c>
      <c r="AH43" s="82" t="s">
        <v>68</v>
      </c>
      <c r="AI43" s="82" t="s">
        <v>68</v>
      </c>
      <c r="AJ43" s="82" t="s">
        <v>68</v>
      </c>
      <c r="AK43" s="82"/>
    </row>
    <row r="44" spans="1:37" ht="15.75" customHeight="1">
      <c r="A44" s="77">
        <v>43</v>
      </c>
      <c r="B44" s="80" t="s">
        <v>276</v>
      </c>
      <c r="C44" s="80" t="s">
        <v>57</v>
      </c>
      <c r="D44" s="80" t="s">
        <v>58</v>
      </c>
      <c r="E44" s="80" t="s">
        <v>10</v>
      </c>
      <c r="F44" s="77" t="s">
        <v>277</v>
      </c>
      <c r="G44" s="77" t="s">
        <v>278</v>
      </c>
      <c r="H44" s="77" t="s">
        <v>61</v>
      </c>
      <c r="I44" s="77" t="s">
        <v>393</v>
      </c>
      <c r="J44" s="81">
        <v>44121</v>
      </c>
      <c r="K44" s="77" t="s">
        <v>280</v>
      </c>
      <c r="L44" s="77" t="str">
        <f>LEFT($Q44,4)&amp;"_"&amp;COUNTIF($Q$2:$Q$45,$Q44)&amp;"_"&amp;COUNTIF($Q$2:Q44,$Q44)</f>
        <v>2973_1_1</v>
      </c>
      <c r="M44" s="77" t="str">
        <f>$L44&amp;"_"&amp;TEXT(COUNTIF($L$2:L44,$L44),"0000")</f>
        <v>2973_1_1_0001</v>
      </c>
      <c r="N44" s="77" t="s">
        <v>410</v>
      </c>
      <c r="O44" s="77" t="s">
        <v>411</v>
      </c>
      <c r="P44" s="77" t="s">
        <v>412</v>
      </c>
      <c r="Q44" s="77">
        <v>29731505</v>
      </c>
      <c r="R44" s="142" t="s">
        <v>66</v>
      </c>
      <c r="S44" s="77">
        <v>75</v>
      </c>
      <c r="T44" s="77" t="str">
        <f t="shared" si="0"/>
        <v>&gt;50</v>
      </c>
      <c r="U44" s="77">
        <v>4142697034</v>
      </c>
      <c r="V44" s="77"/>
      <c r="W44" s="77" t="str">
        <f>IF(NOT(ISERROR(VLOOKUP(Table_3[[#This Row],[Cedula]],[2]!Tabla4[Cedula],1,))),"Si","No")</f>
        <v>No</v>
      </c>
      <c r="X44" s="77" t="s">
        <v>67</v>
      </c>
      <c r="Y44" s="77" t="s">
        <v>67</v>
      </c>
      <c r="Z44" s="82" t="s">
        <v>68</v>
      </c>
      <c r="AA44" s="82" t="s">
        <v>68</v>
      </c>
      <c r="AB44" s="82" t="s">
        <v>68</v>
      </c>
      <c r="AC44" s="82" t="s">
        <v>67</v>
      </c>
      <c r="AD44" s="82" t="s">
        <v>68</v>
      </c>
      <c r="AE44" s="82" t="s">
        <v>68</v>
      </c>
      <c r="AF44" s="82" t="s">
        <v>68</v>
      </c>
      <c r="AG44" s="82" t="s">
        <v>68</v>
      </c>
      <c r="AH44" s="82" t="s">
        <v>68</v>
      </c>
      <c r="AI44" s="82" t="s">
        <v>68</v>
      </c>
      <c r="AJ44" s="82" t="s">
        <v>67</v>
      </c>
      <c r="AK44" s="82" t="s">
        <v>413</v>
      </c>
    </row>
    <row r="45" spans="1:37" ht="15.75" customHeight="1">
      <c r="A45" s="77">
        <v>44</v>
      </c>
      <c r="B45" s="80" t="s">
        <v>276</v>
      </c>
      <c r="C45" s="80" t="s">
        <v>57</v>
      </c>
      <c r="D45" s="80" t="s">
        <v>58</v>
      </c>
      <c r="E45" s="80" t="s">
        <v>10</v>
      </c>
      <c r="F45" s="77" t="s">
        <v>386</v>
      </c>
      <c r="G45" s="77" t="s">
        <v>278</v>
      </c>
      <c r="H45" s="77" t="s">
        <v>61</v>
      </c>
      <c r="I45" s="77" t="s">
        <v>393</v>
      </c>
      <c r="J45" s="81">
        <v>44121</v>
      </c>
      <c r="K45" s="77" t="s">
        <v>280</v>
      </c>
      <c r="L45" s="77" t="str">
        <f>LEFT($Q45,4)&amp;"_"&amp;COUNTIF($Q$2:$Q$45,$Q45)&amp;"_"&amp;COUNTIF($Q$2:Q45,$Q45)</f>
        <v>2501_1_1</v>
      </c>
      <c r="M45" s="77" t="str">
        <f>$L45&amp;"_"&amp;TEXT(COUNTIF($L$2:L45,$L45),"0000")</f>
        <v>2501_1_1_0001</v>
      </c>
      <c r="N45" s="77" t="s">
        <v>414</v>
      </c>
      <c r="O45" s="77" t="s">
        <v>415</v>
      </c>
      <c r="P45" s="77" t="s">
        <v>416</v>
      </c>
      <c r="Q45" s="77">
        <v>25019800</v>
      </c>
      <c r="R45" s="142" t="s">
        <v>66</v>
      </c>
      <c r="S45" s="77">
        <v>24</v>
      </c>
      <c r="T45" s="77" t="str">
        <f t="shared" si="0"/>
        <v>18-49</v>
      </c>
      <c r="U45" s="77">
        <v>4161936355</v>
      </c>
      <c r="V45" s="77"/>
      <c r="W45" s="77" t="str">
        <f>IF(NOT(ISERROR(VLOOKUP(Table_3[[#This Row],[Cedula]],[2]!Tabla4[Cedula],1,))),"Si","No")</f>
        <v>No</v>
      </c>
      <c r="X45" s="77" t="s">
        <v>67</v>
      </c>
      <c r="Y45" s="77" t="s">
        <v>67</v>
      </c>
      <c r="Z45" s="82" t="s">
        <v>67</v>
      </c>
      <c r="AA45" s="82" t="s">
        <v>67</v>
      </c>
      <c r="AB45" s="82" t="s">
        <v>68</v>
      </c>
      <c r="AC45" s="82" t="s">
        <v>68</v>
      </c>
      <c r="AD45" s="82" t="s">
        <v>68</v>
      </c>
      <c r="AE45" s="82" t="s">
        <v>68</v>
      </c>
      <c r="AF45" s="82" t="s">
        <v>68</v>
      </c>
      <c r="AG45" s="82" t="s">
        <v>68</v>
      </c>
      <c r="AH45" s="82" t="s">
        <v>68</v>
      </c>
      <c r="AI45" s="82" t="s">
        <v>68</v>
      </c>
      <c r="AJ45" s="82" t="s">
        <v>68</v>
      </c>
      <c r="AK45" s="82" t="s">
        <v>417</v>
      </c>
    </row>
  </sheetData>
  <sheetProtection algorithmName="SHA-512" hashValue="A0a6dKVY3GT2iIn1MC+PHu0JKUWnn16iymB4//rM1COI5dlANN8qrVyG+99k0Ii+914wF0deL8P6TPbwx4XqXg==" saltValue="d2OJH+++B/L0gu5v/Fe0VQ==" spinCount="100000" sheet="1" objects="1" scenarios="1" autoFilter="0" pivotTables="0"/>
  <dataValidations count="7">
    <dataValidation type="custom" allowBlank="1" showInputMessage="1" showErrorMessage="1" prompt="Ingrese solo caracteres sin espacios ni signos" sqref="Q2:Q45" xr:uid="{00000000-0002-0000-0300-000000000000}">
      <formula1>AND(Q2=_xludf.NUMBERVALUE(TRIM(Q2)),ISERROR(FIND("-",Q2)),ISERROR(FIND(".",Q2)),ISERROR(FIND("_",Q2)))</formula1>
    </dataValidation>
    <dataValidation type="decimal" allowBlank="1" showErrorMessage="1" sqref="S2:S45" xr:uid="{00000000-0002-0000-0300-000001000000}">
      <formula1>0</formula1>
      <formula2>110</formula2>
    </dataValidation>
    <dataValidation type="custom" allowBlank="1" showErrorMessage="1" sqref="V2:V45" xr:uid="{00000000-0002-0000-0300-000002000000}">
      <formula1>NOT(ISERR(AND(FIND("@",V2),FIND(".com",V2))))</formula1>
    </dataValidation>
    <dataValidation type="date" allowBlank="1" showErrorMessage="1" sqref="J2:J45" xr:uid="{00000000-0002-0000-0300-000003000000}">
      <formula1>44013</formula1>
      <formula2>44377</formula2>
    </dataValidation>
    <dataValidation type="list" allowBlank="1" showInputMessage="1" showErrorMessage="1" sqref="B2:B45" xr:uid="{00000000-0002-0000-0300-000004000000}">
      <formula1>Orga</formula1>
    </dataValidation>
    <dataValidation type="list" allowBlank="1" showErrorMessage="1" sqref="D2:E45" xr:uid="{00000000-0002-0000-0300-000005000000}">
      <formula1>INDIRECT(C2)</formula1>
    </dataValidation>
    <dataValidation type="list" allowBlank="1" showInputMessage="1" showErrorMessage="1" sqref="R2:R45" xr:uid="{00000000-0002-0000-0300-000006000000}">
      <formula1>Genero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L302"/>
  <sheetViews>
    <sheetView workbookViewId="0"/>
  </sheetViews>
  <sheetFormatPr defaultColWidth="12.625" defaultRowHeight="15" customHeight="1"/>
  <cols>
    <col min="1" max="1" width="6.375" customWidth="1"/>
    <col min="2" max="2" width="12.625" customWidth="1"/>
    <col min="3" max="4" width="10.25" customWidth="1"/>
    <col min="5" max="5" width="10.375" customWidth="1"/>
    <col min="6" max="6" width="17.5" bestFit="1" customWidth="1"/>
    <col min="7" max="7" width="10.25" customWidth="1"/>
    <col min="8" max="8" width="28.5" customWidth="1"/>
    <col min="9" max="10" width="10.25" customWidth="1"/>
    <col min="11" max="11" width="33.125" customWidth="1"/>
    <col min="12" max="12" width="21.25" customWidth="1"/>
    <col min="13" max="13" width="13" customWidth="1"/>
    <col min="14" max="14" width="14.75" customWidth="1"/>
    <col min="15" max="15" width="15.875" customWidth="1"/>
    <col min="16" max="18" width="13" customWidth="1"/>
    <col min="19" max="20" width="10.25" customWidth="1"/>
    <col min="21" max="21" width="19" customWidth="1"/>
    <col min="22" max="23" width="16.5" customWidth="1"/>
    <col min="24" max="36" width="15.625" customWidth="1"/>
    <col min="37" max="37" width="74" bestFit="1" customWidth="1"/>
    <col min="38" max="38" width="10.25" customWidth="1"/>
  </cols>
  <sheetData>
    <row r="1" spans="1:38" s="38" customFormat="1" ht="63.75">
      <c r="A1" s="23" t="s">
        <v>21</v>
      </c>
      <c r="B1" s="23" t="s">
        <v>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4" t="s">
        <v>28</v>
      </c>
      <c r="J1" s="24" t="s">
        <v>29</v>
      </c>
      <c r="K1" s="24" t="s">
        <v>30</v>
      </c>
      <c r="L1" s="25" t="s">
        <v>31</v>
      </c>
      <c r="M1" s="26" t="s">
        <v>32</v>
      </c>
      <c r="N1" s="26" t="s">
        <v>33</v>
      </c>
      <c r="O1" s="26" t="s">
        <v>34</v>
      </c>
      <c r="P1" s="26" t="s">
        <v>35</v>
      </c>
      <c r="Q1" s="26" t="s">
        <v>36</v>
      </c>
      <c r="R1" s="26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</row>
    <row r="2" spans="1:38" s="69" customFormat="1" ht="15" customHeight="1">
      <c r="A2" s="91">
        <v>1</v>
      </c>
      <c r="B2" s="92" t="s">
        <v>13</v>
      </c>
      <c r="C2" s="92" t="s">
        <v>418</v>
      </c>
      <c r="D2" s="92" t="s">
        <v>419</v>
      </c>
      <c r="E2" s="92" t="s">
        <v>12</v>
      </c>
      <c r="F2" s="91" t="s">
        <v>420</v>
      </c>
      <c r="G2" s="91" t="s">
        <v>421</v>
      </c>
      <c r="H2" s="91" t="s">
        <v>61</v>
      </c>
      <c r="I2" s="91" t="s">
        <v>422</v>
      </c>
      <c r="J2" s="93">
        <v>44104</v>
      </c>
      <c r="K2" s="91" t="s">
        <v>423</v>
      </c>
      <c r="L2" s="77" t="str">
        <f>LEFT(Tabla6[[#This Row],[Cedula]],4)&amp;"_"&amp;COUNTIF($Q$2:$Q$63,$Q2)&amp;"_"&amp;COUNTIF($Q$2:Q2,$Q2)</f>
        <v>1387_1_1</v>
      </c>
      <c r="M2" s="94" t="str">
        <f>Tabla6[[#This Row],[Correlativo Beneficiaries]]&amp;"_"&amp;TEXT(COUNTIF($L$2:L2,Tabla6[[#This Row],[Correlativo Beneficiaries]]),"0000")</f>
        <v>1387_1_1_0001</v>
      </c>
      <c r="N2" s="91" t="s">
        <v>206</v>
      </c>
      <c r="O2" s="95"/>
      <c r="P2" s="91" t="s">
        <v>424</v>
      </c>
      <c r="Q2" s="130">
        <v>13873845</v>
      </c>
      <c r="R2" s="91" t="s">
        <v>66</v>
      </c>
      <c r="S2" s="91">
        <v>40</v>
      </c>
      <c r="T2" s="77" t="str">
        <f>IF(Tabla6[[#This Row],[Edad]]="","",IF(Tabla6[[#This Row],[Edad]]&lt;=4,"&lt;5",IF(Tabla6[[#This Row],[Edad]]&lt;=17,"5-17",IF(Tabla6[[#This Row],[Edad]]&lt;=49,"18-49","&gt;50"))))</f>
        <v>18-49</v>
      </c>
      <c r="U2" s="91" t="s">
        <v>425</v>
      </c>
      <c r="V2" s="96"/>
      <c r="W2" s="77" t="s">
        <v>67</v>
      </c>
      <c r="X2" s="97" t="s">
        <v>67</v>
      </c>
      <c r="Y2" s="91" t="s">
        <v>67</v>
      </c>
      <c r="Z2" s="91" t="s">
        <v>67</v>
      </c>
      <c r="AA2" s="91" t="s">
        <v>68</v>
      </c>
      <c r="AB2" s="91" t="s">
        <v>68</v>
      </c>
      <c r="AC2" s="91" t="s">
        <v>68</v>
      </c>
      <c r="AD2" s="91" t="s">
        <v>68</v>
      </c>
      <c r="AE2" s="91" t="s">
        <v>67</v>
      </c>
      <c r="AF2" s="91" t="s">
        <v>68</v>
      </c>
      <c r="AG2" s="91" t="s">
        <v>67</v>
      </c>
      <c r="AH2" s="91" t="s">
        <v>68</v>
      </c>
      <c r="AI2" s="91" t="s">
        <v>68</v>
      </c>
      <c r="AJ2" s="91" t="s">
        <v>68</v>
      </c>
      <c r="AK2" s="91" t="s">
        <v>426</v>
      </c>
      <c r="AL2" s="68"/>
    </row>
    <row r="3" spans="1:38" s="69" customFormat="1" ht="15" customHeight="1">
      <c r="A3" s="98">
        <v>2</v>
      </c>
      <c r="B3" s="99" t="s">
        <v>13</v>
      </c>
      <c r="C3" s="99" t="s">
        <v>418</v>
      </c>
      <c r="D3" s="99" t="s">
        <v>419</v>
      </c>
      <c r="E3" s="99" t="s">
        <v>12</v>
      </c>
      <c r="F3" s="100" t="s">
        <v>420</v>
      </c>
      <c r="G3" s="100" t="s">
        <v>421</v>
      </c>
      <c r="H3" s="100" t="s">
        <v>61</v>
      </c>
      <c r="I3" s="100" t="s">
        <v>422</v>
      </c>
      <c r="J3" s="101">
        <v>44104</v>
      </c>
      <c r="K3" s="100" t="s">
        <v>423</v>
      </c>
      <c r="L3" s="77" t="str">
        <f>LEFT(Tabla6[[#This Row],[Cedula]],4)&amp;"_"&amp;COUNTIF($Q$2:$Q$63,$Q3)&amp;"_"&amp;COUNTIF($Q$2:Q3,$Q3)</f>
        <v>2805_1_1</v>
      </c>
      <c r="M3" s="94" t="str">
        <f>Tabla6[[#This Row],[Correlativo Beneficiaries]]&amp;"_"&amp;TEXT(COUNTIF($L$2:L3,Tabla6[[#This Row],[Correlativo Beneficiaries]]),"0000")</f>
        <v>2805_1_1_0001</v>
      </c>
      <c r="N3" s="100" t="s">
        <v>200</v>
      </c>
      <c r="O3" s="102"/>
      <c r="P3" s="100" t="s">
        <v>427</v>
      </c>
      <c r="Q3" s="131">
        <v>28058845</v>
      </c>
      <c r="R3" s="100" t="s">
        <v>66</v>
      </c>
      <c r="S3" s="100">
        <v>21</v>
      </c>
      <c r="T3" s="77" t="str">
        <f>IF(Tabla6[[#This Row],[Edad]]="","",IF(Tabla6[[#This Row],[Edad]]&lt;=4,"&lt;5",IF(Tabla6[[#This Row],[Edad]]&lt;=17,"5-17",IF(Tabla6[[#This Row],[Edad]]&lt;=49,"18-49","&gt;50"))))</f>
        <v>18-49</v>
      </c>
      <c r="U3" s="100" t="s">
        <v>428</v>
      </c>
      <c r="V3" s="102"/>
      <c r="W3" s="100" t="s">
        <v>67</v>
      </c>
      <c r="X3" s="97" t="s">
        <v>67</v>
      </c>
      <c r="Y3" s="100" t="s">
        <v>67</v>
      </c>
      <c r="Z3" s="100" t="s">
        <v>67</v>
      </c>
      <c r="AA3" s="100" t="s">
        <v>68</v>
      </c>
      <c r="AB3" s="100" t="s">
        <v>67</v>
      </c>
      <c r="AC3" s="100" t="s">
        <v>68</v>
      </c>
      <c r="AD3" s="100" t="s">
        <v>68</v>
      </c>
      <c r="AE3" s="100" t="s">
        <v>67</v>
      </c>
      <c r="AF3" s="100" t="s">
        <v>68</v>
      </c>
      <c r="AG3" s="100" t="s">
        <v>67</v>
      </c>
      <c r="AH3" s="100" t="s">
        <v>68</v>
      </c>
      <c r="AI3" s="100" t="s">
        <v>68</v>
      </c>
      <c r="AJ3" s="100" t="s">
        <v>68</v>
      </c>
      <c r="AK3" s="100" t="s">
        <v>429</v>
      </c>
      <c r="AL3" s="163"/>
    </row>
    <row r="4" spans="1:38" s="69" customFormat="1" ht="15" customHeight="1">
      <c r="A4" s="103">
        <v>3</v>
      </c>
      <c r="B4" s="104" t="s">
        <v>13</v>
      </c>
      <c r="C4" s="104" t="s">
        <v>418</v>
      </c>
      <c r="D4" s="104" t="s">
        <v>419</v>
      </c>
      <c r="E4" s="104" t="s">
        <v>12</v>
      </c>
      <c r="F4" s="103" t="s">
        <v>420</v>
      </c>
      <c r="G4" s="103" t="s">
        <v>421</v>
      </c>
      <c r="H4" s="103" t="s">
        <v>61</v>
      </c>
      <c r="I4" s="103" t="s">
        <v>422</v>
      </c>
      <c r="J4" s="105">
        <v>44104</v>
      </c>
      <c r="K4" s="103" t="s">
        <v>423</v>
      </c>
      <c r="L4" s="77" t="str">
        <f>LEFT(Tabla6[[#This Row],[Cedula]],4)&amp;"_"&amp;COUNTIF($Q$2:$Q$63,$Q4)&amp;"_"&amp;COUNTIF($Q$2:Q4,$Q4)</f>
        <v>2433_1_1</v>
      </c>
      <c r="M4" s="94" t="str">
        <f>Tabla6[[#This Row],[Correlativo Beneficiaries]]&amp;"_"&amp;TEXT(COUNTIF($L$2:L4,Tabla6[[#This Row],[Correlativo Beneficiaries]]),"0000")</f>
        <v>2433_1_1_0001</v>
      </c>
      <c r="N4" s="103" t="s">
        <v>206</v>
      </c>
      <c r="O4" s="106"/>
      <c r="P4" s="103" t="s">
        <v>430</v>
      </c>
      <c r="Q4" s="132">
        <v>24331529</v>
      </c>
      <c r="R4" s="103" t="s">
        <v>66</v>
      </c>
      <c r="S4" s="103">
        <v>28</v>
      </c>
      <c r="T4" s="77" t="str">
        <f>IF(Tabla6[[#This Row],[Edad]]="","",IF(Tabla6[[#This Row],[Edad]]&lt;=4,"&lt;5",IF(Tabla6[[#This Row],[Edad]]&lt;=17,"5-17",IF(Tabla6[[#This Row],[Edad]]&lt;=49,"18-49","&gt;50"))))</f>
        <v>18-49</v>
      </c>
      <c r="U4" s="103" t="s">
        <v>431</v>
      </c>
      <c r="V4" s="106"/>
      <c r="W4" s="103" t="s">
        <v>67</v>
      </c>
      <c r="X4" s="97" t="s">
        <v>67</v>
      </c>
      <c r="Y4" s="103" t="s">
        <v>67</v>
      </c>
      <c r="Z4" s="103" t="s">
        <v>68</v>
      </c>
      <c r="AA4" s="103" t="s">
        <v>68</v>
      </c>
      <c r="AB4" s="103" t="s">
        <v>68</v>
      </c>
      <c r="AC4" s="103" t="s">
        <v>68</v>
      </c>
      <c r="AD4" s="103" t="s">
        <v>68</v>
      </c>
      <c r="AE4" s="103" t="s">
        <v>67</v>
      </c>
      <c r="AF4" s="103" t="s">
        <v>68</v>
      </c>
      <c r="AG4" s="103" t="s">
        <v>67</v>
      </c>
      <c r="AH4" s="103" t="s">
        <v>68</v>
      </c>
      <c r="AI4" s="103" t="s">
        <v>68</v>
      </c>
      <c r="AJ4" s="103" t="s">
        <v>68</v>
      </c>
      <c r="AK4" s="103" t="s">
        <v>432</v>
      </c>
      <c r="AL4" s="70"/>
    </row>
    <row r="5" spans="1:38" s="69" customFormat="1" ht="15" customHeight="1">
      <c r="A5" s="98">
        <v>4</v>
      </c>
      <c r="B5" s="99" t="s">
        <v>13</v>
      </c>
      <c r="C5" s="99" t="s">
        <v>418</v>
      </c>
      <c r="D5" s="99" t="s">
        <v>419</v>
      </c>
      <c r="E5" s="99" t="s">
        <v>12</v>
      </c>
      <c r="F5" s="100" t="s">
        <v>420</v>
      </c>
      <c r="G5" s="100" t="s">
        <v>421</v>
      </c>
      <c r="H5" s="100" t="s">
        <v>61</v>
      </c>
      <c r="I5" s="100" t="s">
        <v>422</v>
      </c>
      <c r="J5" s="101">
        <v>44104</v>
      </c>
      <c r="K5" s="100" t="s">
        <v>423</v>
      </c>
      <c r="L5" s="77" t="str">
        <f>LEFT(Tabla6[[#This Row],[Cedula]],4)&amp;"_"&amp;COUNTIF($Q$2:$Q$63,$Q5)&amp;"_"&amp;COUNTIF($Q$2:Q5,$Q5)</f>
        <v>3275_1_1</v>
      </c>
      <c r="M5" s="94" t="str">
        <f>Tabla6[[#This Row],[Correlativo Beneficiaries]]&amp;"_"&amp;TEXT(COUNTIF($L$2:L5,Tabla6[[#This Row],[Correlativo Beneficiaries]]),"0000")</f>
        <v>3275_1_1_0001</v>
      </c>
      <c r="N5" s="100" t="s">
        <v>433</v>
      </c>
      <c r="O5" s="102"/>
      <c r="P5" s="100" t="s">
        <v>434</v>
      </c>
      <c r="Q5" s="131">
        <v>32759289</v>
      </c>
      <c r="R5" s="100" t="s">
        <v>66</v>
      </c>
      <c r="S5" s="100">
        <v>16</v>
      </c>
      <c r="T5" s="77" t="str">
        <f>IF(Tabla6[[#This Row],[Edad]]="","",IF(Tabla6[[#This Row],[Edad]]&lt;=4,"&lt;5",IF(Tabla6[[#This Row],[Edad]]&lt;=17,"5-17",IF(Tabla6[[#This Row],[Edad]]&lt;=49,"18-49","&gt;50"))))</f>
        <v>5-17</v>
      </c>
      <c r="U5" s="100" t="s">
        <v>435</v>
      </c>
      <c r="V5" s="102"/>
      <c r="W5" s="100" t="s">
        <v>67</v>
      </c>
      <c r="X5" s="97" t="s">
        <v>67</v>
      </c>
      <c r="Y5" s="100" t="s">
        <v>67</v>
      </c>
      <c r="Z5" s="100" t="s">
        <v>68</v>
      </c>
      <c r="AA5" s="100" t="s">
        <v>68</v>
      </c>
      <c r="AB5" s="100" t="s">
        <v>67</v>
      </c>
      <c r="AC5" s="100" t="s">
        <v>68</v>
      </c>
      <c r="AD5" s="100" t="s">
        <v>68</v>
      </c>
      <c r="AE5" s="100" t="s">
        <v>67</v>
      </c>
      <c r="AF5" s="100" t="s">
        <v>68</v>
      </c>
      <c r="AG5" s="100" t="s">
        <v>67</v>
      </c>
      <c r="AH5" s="100" t="s">
        <v>68</v>
      </c>
      <c r="AI5" s="100" t="s">
        <v>67</v>
      </c>
      <c r="AJ5" s="100" t="s">
        <v>68</v>
      </c>
      <c r="AK5" s="100" t="s">
        <v>436</v>
      </c>
      <c r="AL5" s="163"/>
    </row>
    <row r="6" spans="1:38" s="69" customFormat="1" ht="15" customHeight="1">
      <c r="A6" s="103">
        <v>5</v>
      </c>
      <c r="B6" s="104" t="s">
        <v>13</v>
      </c>
      <c r="C6" s="104" t="s">
        <v>418</v>
      </c>
      <c r="D6" s="104" t="s">
        <v>419</v>
      </c>
      <c r="E6" s="104" t="s">
        <v>12</v>
      </c>
      <c r="F6" s="103" t="s">
        <v>420</v>
      </c>
      <c r="G6" s="103" t="s">
        <v>421</v>
      </c>
      <c r="H6" s="103" t="s">
        <v>61</v>
      </c>
      <c r="I6" s="103" t="s">
        <v>422</v>
      </c>
      <c r="J6" s="105">
        <v>44104</v>
      </c>
      <c r="K6" s="103" t="s">
        <v>423</v>
      </c>
      <c r="L6" s="77" t="str">
        <f>LEFT(Tabla6[[#This Row],[Cedula]],4)&amp;"_"&amp;COUNTIF($Q$2:$Q$63,$Q6)&amp;"_"&amp;COUNTIF($Q$2:Q6,$Q6)</f>
        <v>2967_1_1</v>
      </c>
      <c r="M6" s="94" t="str">
        <f>Tabla6[[#This Row],[Correlativo Beneficiaries]]&amp;"_"&amp;TEXT(COUNTIF($L$2:L6,Tabla6[[#This Row],[Correlativo Beneficiaries]]),"0000")</f>
        <v>2967_1_1_0001</v>
      </c>
      <c r="N6" s="103" t="s">
        <v>437</v>
      </c>
      <c r="O6" s="106"/>
      <c r="P6" s="103" t="s">
        <v>438</v>
      </c>
      <c r="Q6" s="132">
        <v>29677846</v>
      </c>
      <c r="R6" s="103" t="s">
        <v>66</v>
      </c>
      <c r="S6" s="103">
        <v>20</v>
      </c>
      <c r="T6" s="77" t="str">
        <f>IF(Tabla6[[#This Row],[Edad]]="","",IF(Tabla6[[#This Row],[Edad]]&lt;=4,"&lt;5",IF(Tabla6[[#This Row],[Edad]]&lt;=17,"5-17",IF(Tabla6[[#This Row],[Edad]]&lt;=49,"18-49","&gt;50"))))</f>
        <v>18-49</v>
      </c>
      <c r="U6" s="103" t="s">
        <v>439</v>
      </c>
      <c r="V6" s="106"/>
      <c r="W6" s="103" t="s">
        <v>67</v>
      </c>
      <c r="X6" s="97" t="s">
        <v>67</v>
      </c>
      <c r="Y6" s="103" t="s">
        <v>67</v>
      </c>
      <c r="Z6" s="103" t="s">
        <v>68</v>
      </c>
      <c r="AA6" s="103" t="s">
        <v>68</v>
      </c>
      <c r="AB6" s="103" t="s">
        <v>67</v>
      </c>
      <c r="AC6" s="103" t="s">
        <v>68</v>
      </c>
      <c r="AD6" s="103" t="s">
        <v>68</v>
      </c>
      <c r="AE6" s="103" t="s">
        <v>67</v>
      </c>
      <c r="AF6" s="103" t="s">
        <v>68</v>
      </c>
      <c r="AG6" s="103" t="s">
        <v>67</v>
      </c>
      <c r="AH6" s="103" t="s">
        <v>68</v>
      </c>
      <c r="AI6" s="103" t="s">
        <v>68</v>
      </c>
      <c r="AJ6" s="103" t="s">
        <v>68</v>
      </c>
      <c r="AK6" s="103" t="s">
        <v>440</v>
      </c>
      <c r="AL6" s="70"/>
    </row>
    <row r="7" spans="1:38" s="69" customFormat="1" ht="15" customHeight="1">
      <c r="A7" s="98">
        <v>6</v>
      </c>
      <c r="B7" s="99" t="s">
        <v>13</v>
      </c>
      <c r="C7" s="99" t="s">
        <v>418</v>
      </c>
      <c r="D7" s="99" t="s">
        <v>419</v>
      </c>
      <c r="E7" s="99" t="s">
        <v>12</v>
      </c>
      <c r="F7" s="100" t="s">
        <v>420</v>
      </c>
      <c r="G7" s="100" t="s">
        <v>421</v>
      </c>
      <c r="H7" s="100" t="s">
        <v>61</v>
      </c>
      <c r="I7" s="100" t="s">
        <v>422</v>
      </c>
      <c r="J7" s="101">
        <v>44104</v>
      </c>
      <c r="K7" s="100" t="s">
        <v>423</v>
      </c>
      <c r="L7" s="77" t="str">
        <f>LEFT(Tabla6[[#This Row],[Cedula]],4)&amp;"_"&amp;COUNTIF($Q$2:$Q$63,$Q7)&amp;"_"&amp;COUNTIF($Q$2:Q7,$Q7)</f>
        <v>3118_1_1</v>
      </c>
      <c r="M7" s="94" t="str">
        <f>Tabla6[[#This Row],[Correlativo Beneficiaries]]&amp;"_"&amp;TEXT(COUNTIF($L$2:L7,Tabla6[[#This Row],[Correlativo Beneficiaries]]),"0000")</f>
        <v>3118_1_1_0001</v>
      </c>
      <c r="N7" s="100" t="s">
        <v>441</v>
      </c>
      <c r="O7" s="102"/>
      <c r="P7" s="100" t="s">
        <v>442</v>
      </c>
      <c r="Q7" s="131">
        <v>31187341</v>
      </c>
      <c r="R7" s="100" t="s">
        <v>66</v>
      </c>
      <c r="S7" s="100">
        <v>18</v>
      </c>
      <c r="T7" s="77" t="str">
        <f>IF(Tabla6[[#This Row],[Edad]]="","",IF(Tabla6[[#This Row],[Edad]]&lt;=4,"&lt;5",IF(Tabla6[[#This Row],[Edad]]&lt;=17,"5-17",IF(Tabla6[[#This Row],[Edad]]&lt;=49,"18-49","&gt;50"))))</f>
        <v>18-49</v>
      </c>
      <c r="U7" s="100" t="s">
        <v>443</v>
      </c>
      <c r="V7" s="102"/>
      <c r="W7" s="100" t="s">
        <v>67</v>
      </c>
      <c r="X7" s="97" t="s">
        <v>67</v>
      </c>
      <c r="Y7" s="100" t="s">
        <v>67</v>
      </c>
      <c r="Z7" s="100" t="s">
        <v>68</v>
      </c>
      <c r="AA7" s="100" t="s">
        <v>68</v>
      </c>
      <c r="AB7" s="100" t="s">
        <v>68</v>
      </c>
      <c r="AC7" s="100" t="s">
        <v>68</v>
      </c>
      <c r="AD7" s="100" t="s">
        <v>68</v>
      </c>
      <c r="AE7" s="100" t="s">
        <v>67</v>
      </c>
      <c r="AF7" s="100" t="s">
        <v>68</v>
      </c>
      <c r="AG7" s="100" t="s">
        <v>67</v>
      </c>
      <c r="AH7" s="100" t="s">
        <v>68</v>
      </c>
      <c r="AI7" s="100" t="s">
        <v>67</v>
      </c>
      <c r="AJ7" s="100" t="s">
        <v>68</v>
      </c>
      <c r="AK7" s="100" t="s">
        <v>426</v>
      </c>
      <c r="AL7" s="163"/>
    </row>
    <row r="8" spans="1:38" s="69" customFormat="1" ht="15" customHeight="1">
      <c r="A8" s="103">
        <v>7</v>
      </c>
      <c r="B8" s="104" t="s">
        <v>13</v>
      </c>
      <c r="C8" s="104" t="s">
        <v>418</v>
      </c>
      <c r="D8" s="104" t="s">
        <v>419</v>
      </c>
      <c r="E8" s="104" t="s">
        <v>12</v>
      </c>
      <c r="F8" s="103" t="s">
        <v>420</v>
      </c>
      <c r="G8" s="103" t="s">
        <v>421</v>
      </c>
      <c r="H8" s="103" t="s">
        <v>61</v>
      </c>
      <c r="I8" s="103" t="s">
        <v>422</v>
      </c>
      <c r="J8" s="105">
        <v>44104</v>
      </c>
      <c r="K8" s="103" t="s">
        <v>423</v>
      </c>
      <c r="L8" s="77" t="str">
        <f>LEFT(Tabla6[[#This Row],[Cedula]],4)&amp;"_"&amp;COUNTIF($Q$2:$Q$63,$Q8)&amp;"_"&amp;COUNTIF($Q$2:Q8,$Q8)</f>
        <v>2035_1_1</v>
      </c>
      <c r="M8" s="94" t="str">
        <f>Tabla6[[#This Row],[Correlativo Beneficiaries]]&amp;"_"&amp;TEXT(COUNTIF($L$2:L8,Tabla6[[#This Row],[Correlativo Beneficiaries]]),"0000")</f>
        <v>2035_1_1_0001</v>
      </c>
      <c r="N8" s="103" t="s">
        <v>444</v>
      </c>
      <c r="O8" s="106"/>
      <c r="P8" s="103" t="s">
        <v>445</v>
      </c>
      <c r="Q8" s="132">
        <v>20356624</v>
      </c>
      <c r="R8" s="103" t="s">
        <v>66</v>
      </c>
      <c r="S8" s="103">
        <v>29</v>
      </c>
      <c r="T8" s="77" t="str">
        <f>IF(Tabla6[[#This Row],[Edad]]="","",IF(Tabla6[[#This Row],[Edad]]&lt;=4,"&lt;5",IF(Tabla6[[#This Row],[Edad]]&lt;=17,"5-17",IF(Tabla6[[#This Row],[Edad]]&lt;=49,"18-49","&gt;50"))))</f>
        <v>18-49</v>
      </c>
      <c r="U8" s="103" t="s">
        <v>446</v>
      </c>
      <c r="V8" s="106"/>
      <c r="W8" s="103" t="s">
        <v>67</v>
      </c>
      <c r="X8" s="97" t="s">
        <v>67</v>
      </c>
      <c r="Y8" s="103" t="s">
        <v>67</v>
      </c>
      <c r="Z8" s="103" t="s">
        <v>68</v>
      </c>
      <c r="AA8" s="103" t="s">
        <v>68</v>
      </c>
      <c r="AB8" s="103" t="s">
        <v>68</v>
      </c>
      <c r="AC8" s="103" t="s">
        <v>68</v>
      </c>
      <c r="AD8" s="103" t="s">
        <v>68</v>
      </c>
      <c r="AE8" s="103" t="s">
        <v>67</v>
      </c>
      <c r="AF8" s="103" t="s">
        <v>68</v>
      </c>
      <c r="AG8" s="103" t="s">
        <v>67</v>
      </c>
      <c r="AH8" s="103" t="s">
        <v>68</v>
      </c>
      <c r="AI8" s="103" t="s">
        <v>68</v>
      </c>
      <c r="AJ8" s="103" t="s">
        <v>68</v>
      </c>
      <c r="AK8" s="103" t="s">
        <v>426</v>
      </c>
      <c r="AL8" s="70"/>
    </row>
    <row r="9" spans="1:38" s="69" customFormat="1" ht="15" customHeight="1">
      <c r="A9" s="98">
        <v>8</v>
      </c>
      <c r="B9" s="99" t="s">
        <v>13</v>
      </c>
      <c r="C9" s="99" t="s">
        <v>418</v>
      </c>
      <c r="D9" s="99" t="s">
        <v>419</v>
      </c>
      <c r="E9" s="99" t="s">
        <v>12</v>
      </c>
      <c r="F9" s="100" t="s">
        <v>420</v>
      </c>
      <c r="G9" s="100" t="s">
        <v>421</v>
      </c>
      <c r="H9" s="100" t="s">
        <v>61</v>
      </c>
      <c r="I9" s="100" t="s">
        <v>422</v>
      </c>
      <c r="J9" s="101">
        <v>44104</v>
      </c>
      <c r="K9" s="100" t="s">
        <v>423</v>
      </c>
      <c r="L9" s="77" t="str">
        <f>LEFT(Tabla6[[#This Row],[Cedula]],4)&amp;"_"&amp;COUNTIF($Q$2:$Q$63,$Q9)&amp;"_"&amp;COUNTIF($Q$2:Q9,$Q9)</f>
        <v>1403_1_1</v>
      </c>
      <c r="M9" s="94" t="str">
        <f>Tabla6[[#This Row],[Correlativo Beneficiaries]]&amp;"_"&amp;TEXT(COUNTIF($L$2:L9,Tabla6[[#This Row],[Correlativo Beneficiaries]]),"0000")</f>
        <v>1403_1_1_0001</v>
      </c>
      <c r="N9" s="100" t="s">
        <v>170</v>
      </c>
      <c r="O9" s="102"/>
      <c r="P9" s="100" t="s">
        <v>447</v>
      </c>
      <c r="Q9" s="131">
        <v>14032923</v>
      </c>
      <c r="R9" s="100" t="s">
        <v>66</v>
      </c>
      <c r="S9" s="100">
        <v>42</v>
      </c>
      <c r="T9" s="77" t="str">
        <f>IF(Tabla6[[#This Row],[Edad]]="","",IF(Tabla6[[#This Row],[Edad]]&lt;=4,"&lt;5",IF(Tabla6[[#This Row],[Edad]]&lt;=17,"5-17",IF(Tabla6[[#This Row],[Edad]]&lt;=49,"18-49","&gt;50"))))</f>
        <v>18-49</v>
      </c>
      <c r="U9" s="100" t="s">
        <v>448</v>
      </c>
      <c r="V9" s="102"/>
      <c r="W9" s="100" t="s">
        <v>67</v>
      </c>
      <c r="X9" s="97" t="s">
        <v>67</v>
      </c>
      <c r="Y9" s="100" t="s">
        <v>67</v>
      </c>
      <c r="Z9" s="100" t="s">
        <v>67</v>
      </c>
      <c r="AA9" s="100" t="s">
        <v>68</v>
      </c>
      <c r="AB9" s="100" t="s">
        <v>68</v>
      </c>
      <c r="AC9" s="100" t="s">
        <v>68</v>
      </c>
      <c r="AD9" s="100" t="s">
        <v>68</v>
      </c>
      <c r="AE9" s="100" t="s">
        <v>67</v>
      </c>
      <c r="AF9" s="100" t="s">
        <v>68</v>
      </c>
      <c r="AG9" s="100" t="s">
        <v>67</v>
      </c>
      <c r="AH9" s="100" t="s">
        <v>68</v>
      </c>
      <c r="AI9" s="100" t="s">
        <v>68</v>
      </c>
      <c r="AJ9" s="100" t="s">
        <v>68</v>
      </c>
      <c r="AK9" s="100" t="s">
        <v>449</v>
      </c>
      <c r="AL9" s="163"/>
    </row>
    <row r="10" spans="1:38" s="69" customFormat="1" ht="15" customHeight="1">
      <c r="A10" s="103">
        <v>9</v>
      </c>
      <c r="B10" s="104" t="s">
        <v>13</v>
      </c>
      <c r="C10" s="104" t="s">
        <v>418</v>
      </c>
      <c r="D10" s="104" t="s">
        <v>419</v>
      </c>
      <c r="E10" s="104" t="s">
        <v>12</v>
      </c>
      <c r="F10" s="103" t="s">
        <v>420</v>
      </c>
      <c r="G10" s="103" t="s">
        <v>421</v>
      </c>
      <c r="H10" s="103" t="s">
        <v>61</v>
      </c>
      <c r="I10" s="103" t="s">
        <v>422</v>
      </c>
      <c r="J10" s="105">
        <v>44104</v>
      </c>
      <c r="K10" s="103" t="s">
        <v>423</v>
      </c>
      <c r="L10" s="77" t="str">
        <f>LEFT(Tabla6[[#This Row],[Cedula]],4)&amp;"_"&amp;COUNTIF($Q$2:$Q$63,$Q10)&amp;"_"&amp;COUNTIF($Q$2:Q10,$Q10)</f>
        <v>2075_1_1</v>
      </c>
      <c r="M10" s="94" t="str">
        <f>Tabla6[[#This Row],[Correlativo Beneficiaries]]&amp;"_"&amp;TEXT(COUNTIF($L$2:L10,Tabla6[[#This Row],[Correlativo Beneficiaries]]),"0000")</f>
        <v>2075_1_1_0001</v>
      </c>
      <c r="N10" s="103" t="s">
        <v>450</v>
      </c>
      <c r="O10" s="106"/>
      <c r="P10" s="103" t="s">
        <v>451</v>
      </c>
      <c r="Q10" s="132">
        <v>20756808</v>
      </c>
      <c r="R10" s="103" t="s">
        <v>66</v>
      </c>
      <c r="S10" s="103">
        <v>27</v>
      </c>
      <c r="T10" s="77" t="str">
        <f>IF(Tabla6[[#This Row],[Edad]]="","",IF(Tabla6[[#This Row],[Edad]]&lt;=4,"&lt;5",IF(Tabla6[[#This Row],[Edad]]&lt;=17,"5-17",IF(Tabla6[[#This Row],[Edad]]&lt;=49,"18-49","&gt;50"))))</f>
        <v>18-49</v>
      </c>
      <c r="U10" s="103" t="s">
        <v>452</v>
      </c>
      <c r="V10" s="106"/>
      <c r="W10" s="103" t="s">
        <v>67</v>
      </c>
      <c r="X10" s="97" t="s">
        <v>67</v>
      </c>
      <c r="Y10" s="103" t="s">
        <v>67</v>
      </c>
      <c r="Z10" s="103" t="s">
        <v>68</v>
      </c>
      <c r="AA10" s="103" t="s">
        <v>68</v>
      </c>
      <c r="AB10" s="103" t="s">
        <v>67</v>
      </c>
      <c r="AC10" s="103" t="s">
        <v>68</v>
      </c>
      <c r="AD10" s="103" t="s">
        <v>68</v>
      </c>
      <c r="AE10" s="103" t="s">
        <v>67</v>
      </c>
      <c r="AF10" s="103" t="s">
        <v>68</v>
      </c>
      <c r="AG10" s="103" t="s">
        <v>67</v>
      </c>
      <c r="AH10" s="103" t="s">
        <v>68</v>
      </c>
      <c r="AI10" s="103" t="s">
        <v>68</v>
      </c>
      <c r="AJ10" s="103" t="s">
        <v>68</v>
      </c>
      <c r="AK10" s="103" t="s">
        <v>429</v>
      </c>
      <c r="AL10" s="70"/>
    </row>
    <row r="11" spans="1:38" s="69" customFormat="1" ht="15" customHeight="1">
      <c r="A11" s="98">
        <v>10</v>
      </c>
      <c r="B11" s="99" t="s">
        <v>13</v>
      </c>
      <c r="C11" s="99" t="s">
        <v>418</v>
      </c>
      <c r="D11" s="99" t="s">
        <v>419</v>
      </c>
      <c r="E11" s="99" t="s">
        <v>12</v>
      </c>
      <c r="F11" s="100" t="s">
        <v>420</v>
      </c>
      <c r="G11" s="100" t="s">
        <v>421</v>
      </c>
      <c r="H11" s="100" t="s">
        <v>61</v>
      </c>
      <c r="I11" s="100" t="s">
        <v>422</v>
      </c>
      <c r="J11" s="101">
        <v>44104</v>
      </c>
      <c r="K11" s="100" t="s">
        <v>423</v>
      </c>
      <c r="L11" s="77" t="str">
        <f>LEFT(Tabla6[[#This Row],[Cedula]],4)&amp;"_"&amp;COUNTIF($Q$2:$Q$63,$Q11)&amp;"_"&amp;COUNTIF($Q$2:Q11,$Q11)</f>
        <v>1377_1_1</v>
      </c>
      <c r="M11" s="94" t="str">
        <f>Tabla6[[#This Row],[Correlativo Beneficiaries]]&amp;"_"&amp;TEXT(COUNTIF($L$2:L11,Tabla6[[#This Row],[Correlativo Beneficiaries]]),"0000")</f>
        <v>1377_1_1_0001</v>
      </c>
      <c r="N11" s="100" t="s">
        <v>441</v>
      </c>
      <c r="O11" s="102"/>
      <c r="P11" s="100" t="s">
        <v>453</v>
      </c>
      <c r="Q11" s="131">
        <v>13778614</v>
      </c>
      <c r="R11" s="100" t="s">
        <v>66</v>
      </c>
      <c r="S11" s="100">
        <v>42</v>
      </c>
      <c r="T11" s="77" t="str">
        <f>IF(Tabla6[[#This Row],[Edad]]="","",IF(Tabla6[[#This Row],[Edad]]&lt;=4,"&lt;5",IF(Tabla6[[#This Row],[Edad]]&lt;=17,"5-17",IF(Tabla6[[#This Row],[Edad]]&lt;=49,"18-49","&gt;50"))))</f>
        <v>18-49</v>
      </c>
      <c r="U11" s="100" t="s">
        <v>454</v>
      </c>
      <c r="V11" s="102"/>
      <c r="W11" s="100" t="s">
        <v>67</v>
      </c>
      <c r="X11" s="97" t="s">
        <v>67</v>
      </c>
      <c r="Y11" s="100" t="s">
        <v>67</v>
      </c>
      <c r="Z11" s="100" t="s">
        <v>68</v>
      </c>
      <c r="AA11" s="100" t="s">
        <v>68</v>
      </c>
      <c r="AB11" s="100" t="s">
        <v>68</v>
      </c>
      <c r="AC11" s="100" t="s">
        <v>68</v>
      </c>
      <c r="AD11" s="100" t="s">
        <v>68</v>
      </c>
      <c r="AE11" s="100" t="s">
        <v>67</v>
      </c>
      <c r="AF11" s="100" t="s">
        <v>68</v>
      </c>
      <c r="AG11" s="100" t="s">
        <v>67</v>
      </c>
      <c r="AH11" s="100" t="s">
        <v>68</v>
      </c>
      <c r="AI11" s="100" t="s">
        <v>68</v>
      </c>
      <c r="AJ11" s="100" t="s">
        <v>68</v>
      </c>
      <c r="AK11" s="100" t="s">
        <v>426</v>
      </c>
      <c r="AL11" s="163"/>
    </row>
    <row r="12" spans="1:38" s="69" customFormat="1" ht="15" customHeight="1">
      <c r="A12" s="103">
        <v>11</v>
      </c>
      <c r="B12" s="104" t="s">
        <v>13</v>
      </c>
      <c r="C12" s="104" t="s">
        <v>418</v>
      </c>
      <c r="D12" s="104" t="s">
        <v>419</v>
      </c>
      <c r="E12" s="104" t="s">
        <v>12</v>
      </c>
      <c r="F12" s="103" t="s">
        <v>455</v>
      </c>
      <c r="G12" s="103" t="s">
        <v>421</v>
      </c>
      <c r="H12" s="103" t="s">
        <v>61</v>
      </c>
      <c r="I12" s="103" t="s">
        <v>422</v>
      </c>
      <c r="J12" s="105">
        <v>44104</v>
      </c>
      <c r="K12" s="103" t="s">
        <v>423</v>
      </c>
      <c r="L12" s="77" t="str">
        <f>LEFT(Tabla6[[#This Row],[Cedula]],4)&amp;"_"&amp;COUNTIF($Q$2:$Q$63,$Q12)&amp;"_"&amp;COUNTIF($Q$2:Q12,$Q12)</f>
        <v>1160_1_1</v>
      </c>
      <c r="M12" s="94" t="str">
        <f>Tabla6[[#This Row],[Correlativo Beneficiaries]]&amp;"_"&amp;TEXT(COUNTIF($L$2:L12,Tabla6[[#This Row],[Correlativo Beneficiaries]]),"0000")</f>
        <v>1160_1_1_0001</v>
      </c>
      <c r="N12" s="103" t="s">
        <v>168</v>
      </c>
      <c r="O12" s="106"/>
      <c r="P12" s="103" t="s">
        <v>456</v>
      </c>
      <c r="Q12" s="132">
        <v>11601821</v>
      </c>
      <c r="R12" s="103" t="s">
        <v>66</v>
      </c>
      <c r="S12" s="106">
        <v>47</v>
      </c>
      <c r="T12" s="77" t="str">
        <f>IF(Tabla6[[#This Row],[Edad]]="","",IF(Tabla6[[#This Row],[Edad]]&lt;=4,"&lt;5",IF(Tabla6[[#This Row],[Edad]]&lt;=17,"5-17",IF(Tabla6[[#This Row],[Edad]]&lt;=49,"18-49","&gt;50"))))</f>
        <v>18-49</v>
      </c>
      <c r="U12" s="106"/>
      <c r="V12" s="106"/>
      <c r="W12" s="103" t="s">
        <v>67</v>
      </c>
      <c r="X12" s="97" t="s">
        <v>67</v>
      </c>
      <c r="Y12" s="103" t="s">
        <v>67</v>
      </c>
      <c r="Z12" s="103" t="s">
        <v>68</v>
      </c>
      <c r="AA12" s="103" t="s">
        <v>68</v>
      </c>
      <c r="AB12" s="103" t="s">
        <v>68</v>
      </c>
      <c r="AC12" s="103" t="s">
        <v>68</v>
      </c>
      <c r="AD12" s="103" t="s">
        <v>68</v>
      </c>
      <c r="AE12" s="103" t="s">
        <v>67</v>
      </c>
      <c r="AF12" s="103" t="s">
        <v>68</v>
      </c>
      <c r="AG12" s="103" t="s">
        <v>67</v>
      </c>
      <c r="AH12" s="103" t="s">
        <v>68</v>
      </c>
      <c r="AI12" s="103" t="s">
        <v>68</v>
      </c>
      <c r="AJ12" s="103" t="s">
        <v>68</v>
      </c>
      <c r="AK12" s="106"/>
      <c r="AL12" s="70"/>
    </row>
    <row r="13" spans="1:38" s="69" customFormat="1" ht="15" customHeight="1">
      <c r="A13" s="98">
        <v>12</v>
      </c>
      <c r="B13" s="99" t="s">
        <v>13</v>
      </c>
      <c r="C13" s="99" t="s">
        <v>418</v>
      </c>
      <c r="D13" s="99" t="s">
        <v>419</v>
      </c>
      <c r="E13" s="99" t="s">
        <v>12</v>
      </c>
      <c r="F13" s="100" t="s">
        <v>457</v>
      </c>
      <c r="G13" s="100" t="s">
        <v>421</v>
      </c>
      <c r="H13" s="100" t="s">
        <v>61</v>
      </c>
      <c r="I13" s="100" t="s">
        <v>422</v>
      </c>
      <c r="J13" s="101">
        <v>44104</v>
      </c>
      <c r="K13" s="100" t="s">
        <v>423</v>
      </c>
      <c r="L13" s="77" t="str">
        <f>LEFT(Tabla6[[#This Row],[Cedula]],4)&amp;"_"&amp;COUNTIF($Q$2:$Q$63,$Q13)&amp;"_"&amp;COUNTIF($Q$2:Q13,$Q13)</f>
        <v>2521_1_1</v>
      </c>
      <c r="M13" s="94" t="str">
        <f>Tabla6[[#This Row],[Correlativo Beneficiaries]]&amp;"_"&amp;TEXT(COUNTIF($L$2:L13,Tabla6[[#This Row],[Correlativo Beneficiaries]]),"0000")</f>
        <v>2521_1_1_0001</v>
      </c>
      <c r="N13" s="100" t="s">
        <v>250</v>
      </c>
      <c r="O13" s="100" t="s">
        <v>458</v>
      </c>
      <c r="P13" s="100" t="s">
        <v>97</v>
      </c>
      <c r="Q13" s="131">
        <v>25218159</v>
      </c>
      <c r="R13" s="100" t="s">
        <v>66</v>
      </c>
      <c r="S13" s="102">
        <v>55</v>
      </c>
      <c r="T13" s="77" t="str">
        <f>IF(Tabla6[[#This Row],[Edad]]="","",IF(Tabla6[[#This Row],[Edad]]&lt;=4,"&lt;5",IF(Tabla6[[#This Row],[Edad]]&lt;=17,"5-17",IF(Tabla6[[#This Row],[Edad]]&lt;=49,"18-49","&gt;50"))))</f>
        <v>&gt;50</v>
      </c>
      <c r="U13" s="102"/>
      <c r="V13" s="102"/>
      <c r="W13" s="100" t="s">
        <v>67</v>
      </c>
      <c r="X13" s="97" t="s">
        <v>67</v>
      </c>
      <c r="Y13" s="100" t="s">
        <v>67</v>
      </c>
      <c r="Z13" s="100" t="s">
        <v>68</v>
      </c>
      <c r="AA13" s="100" t="s">
        <v>68</v>
      </c>
      <c r="AB13" s="100" t="s">
        <v>68</v>
      </c>
      <c r="AC13" s="100" t="s">
        <v>68</v>
      </c>
      <c r="AD13" s="100" t="s">
        <v>68</v>
      </c>
      <c r="AE13" s="100" t="s">
        <v>67</v>
      </c>
      <c r="AF13" s="100" t="s">
        <v>68</v>
      </c>
      <c r="AG13" s="100" t="s">
        <v>67</v>
      </c>
      <c r="AH13" s="100" t="s">
        <v>68</v>
      </c>
      <c r="AI13" s="100" t="s">
        <v>68</v>
      </c>
      <c r="AJ13" s="100" t="s">
        <v>68</v>
      </c>
      <c r="AK13" s="102"/>
      <c r="AL13" s="163"/>
    </row>
    <row r="14" spans="1:38" s="69" customFormat="1" ht="15" customHeight="1">
      <c r="A14" s="103">
        <v>13</v>
      </c>
      <c r="B14" s="104" t="s">
        <v>13</v>
      </c>
      <c r="C14" s="104" t="s">
        <v>418</v>
      </c>
      <c r="D14" s="104" t="s">
        <v>419</v>
      </c>
      <c r="E14" s="104" t="s">
        <v>12</v>
      </c>
      <c r="F14" s="103" t="s">
        <v>459</v>
      </c>
      <c r="G14" s="103" t="s">
        <v>421</v>
      </c>
      <c r="H14" s="103" t="s">
        <v>61</v>
      </c>
      <c r="I14" s="103" t="s">
        <v>422</v>
      </c>
      <c r="J14" s="105">
        <v>44104</v>
      </c>
      <c r="K14" s="103" t="s">
        <v>423</v>
      </c>
      <c r="L14" s="77" t="str">
        <f>LEFT(Tabla6[[#This Row],[Cedula]],4)&amp;"_"&amp;COUNTIF($Q$2:$Q$63,$Q14)&amp;"_"&amp;COUNTIF($Q$2:Q14,$Q14)</f>
        <v>1419_1_1</v>
      </c>
      <c r="M14" s="94" t="str">
        <f>Tabla6[[#This Row],[Correlativo Beneficiaries]]&amp;"_"&amp;TEXT(COUNTIF($L$2:L14,Tabla6[[#This Row],[Correlativo Beneficiaries]]),"0000")</f>
        <v>1419_1_1_0001</v>
      </c>
      <c r="N14" s="103" t="s">
        <v>460</v>
      </c>
      <c r="O14" s="106"/>
      <c r="P14" s="103" t="s">
        <v>461</v>
      </c>
      <c r="Q14" s="132">
        <v>14197781</v>
      </c>
      <c r="R14" s="103" t="s">
        <v>66</v>
      </c>
      <c r="S14" s="103">
        <v>43</v>
      </c>
      <c r="T14" s="77" t="str">
        <f>IF(Tabla6[[#This Row],[Edad]]="","",IF(Tabla6[[#This Row],[Edad]]&lt;=4,"&lt;5",IF(Tabla6[[#This Row],[Edad]]&lt;=17,"5-17",IF(Tabla6[[#This Row],[Edad]]&lt;=49,"18-49","&gt;50"))))</f>
        <v>18-49</v>
      </c>
      <c r="U14" s="103" t="s">
        <v>462</v>
      </c>
      <c r="V14" s="106"/>
      <c r="W14" s="103" t="s">
        <v>67</v>
      </c>
      <c r="X14" s="97" t="s">
        <v>67</v>
      </c>
      <c r="Y14" s="103" t="s">
        <v>67</v>
      </c>
      <c r="Z14" s="103" t="s">
        <v>68</v>
      </c>
      <c r="AA14" s="103" t="s">
        <v>68</v>
      </c>
      <c r="AB14" s="103" t="s">
        <v>68</v>
      </c>
      <c r="AC14" s="103" t="s">
        <v>68</v>
      </c>
      <c r="AD14" s="103" t="s">
        <v>68</v>
      </c>
      <c r="AE14" s="103" t="s">
        <v>67</v>
      </c>
      <c r="AF14" s="103" t="s">
        <v>68</v>
      </c>
      <c r="AG14" s="103" t="s">
        <v>67</v>
      </c>
      <c r="AH14" s="103" t="s">
        <v>68</v>
      </c>
      <c r="AI14" s="103" t="s">
        <v>68</v>
      </c>
      <c r="AJ14" s="103" t="s">
        <v>68</v>
      </c>
      <c r="AK14" s="106"/>
      <c r="AL14" s="70"/>
    </row>
    <row r="15" spans="1:38" s="69" customFormat="1" ht="15" customHeight="1">
      <c r="A15" s="98">
        <v>14</v>
      </c>
      <c r="B15" s="99" t="s">
        <v>13</v>
      </c>
      <c r="C15" s="99" t="s">
        <v>418</v>
      </c>
      <c r="D15" s="99" t="s">
        <v>419</v>
      </c>
      <c r="E15" s="99" t="s">
        <v>12</v>
      </c>
      <c r="F15" s="100" t="s">
        <v>463</v>
      </c>
      <c r="G15" s="100" t="s">
        <v>421</v>
      </c>
      <c r="H15" s="100" t="s">
        <v>61</v>
      </c>
      <c r="I15" s="100" t="s">
        <v>422</v>
      </c>
      <c r="J15" s="101">
        <v>44104</v>
      </c>
      <c r="K15" s="100" t="s">
        <v>423</v>
      </c>
      <c r="L15" s="77" t="str">
        <f>LEFT(Tabla6[[#This Row],[Cedula]],4)&amp;"_"&amp;COUNTIF($Q$2:$Q$63,$Q15)&amp;"_"&amp;COUNTIF($Q$2:Q15,$Q15)</f>
        <v>1987_1_1</v>
      </c>
      <c r="M15" s="94" t="str">
        <f>Tabla6[[#This Row],[Correlativo Beneficiaries]]&amp;"_"&amp;TEXT(COUNTIF($L$2:L15,Tabla6[[#This Row],[Correlativo Beneficiaries]]),"0000")</f>
        <v>1987_1_1_0001</v>
      </c>
      <c r="N15" s="100" t="s">
        <v>464</v>
      </c>
      <c r="O15" s="102"/>
      <c r="P15" s="100" t="s">
        <v>465</v>
      </c>
      <c r="Q15" s="131">
        <v>19873904</v>
      </c>
      <c r="R15" s="100" t="s">
        <v>66</v>
      </c>
      <c r="S15" s="100">
        <v>30</v>
      </c>
      <c r="T15" s="77" t="str">
        <f>IF(Tabla6[[#This Row],[Edad]]="","",IF(Tabla6[[#This Row],[Edad]]&lt;=4,"&lt;5",IF(Tabla6[[#This Row],[Edad]]&lt;=17,"5-17",IF(Tabla6[[#This Row],[Edad]]&lt;=49,"18-49","&gt;50"))))</f>
        <v>18-49</v>
      </c>
      <c r="U15" s="100" t="s">
        <v>466</v>
      </c>
      <c r="V15" s="102"/>
      <c r="W15" s="100" t="s">
        <v>67</v>
      </c>
      <c r="X15" s="97" t="s">
        <v>67</v>
      </c>
      <c r="Y15" s="100" t="s">
        <v>67</v>
      </c>
      <c r="Z15" s="100" t="s">
        <v>68</v>
      </c>
      <c r="AA15" s="100" t="s">
        <v>68</v>
      </c>
      <c r="AB15" s="100" t="s">
        <v>68</v>
      </c>
      <c r="AC15" s="100" t="s">
        <v>68</v>
      </c>
      <c r="AD15" s="100" t="s">
        <v>68</v>
      </c>
      <c r="AE15" s="100" t="s">
        <v>67</v>
      </c>
      <c r="AF15" s="100" t="s">
        <v>68</v>
      </c>
      <c r="AG15" s="100" t="s">
        <v>67</v>
      </c>
      <c r="AH15" s="100" t="s">
        <v>68</v>
      </c>
      <c r="AI15" s="100" t="s">
        <v>68</v>
      </c>
      <c r="AJ15" s="100" t="s">
        <v>68</v>
      </c>
      <c r="AK15" s="102"/>
      <c r="AL15" s="163"/>
    </row>
    <row r="16" spans="1:38" s="69" customFormat="1" ht="15" customHeight="1">
      <c r="A16" s="103">
        <v>15</v>
      </c>
      <c r="B16" s="104" t="s">
        <v>13</v>
      </c>
      <c r="C16" s="104" t="s">
        <v>418</v>
      </c>
      <c r="D16" s="104" t="s">
        <v>419</v>
      </c>
      <c r="E16" s="104" t="s">
        <v>12</v>
      </c>
      <c r="F16" s="103" t="s">
        <v>467</v>
      </c>
      <c r="G16" s="103" t="s">
        <v>421</v>
      </c>
      <c r="H16" s="103" t="s">
        <v>61</v>
      </c>
      <c r="I16" s="103" t="s">
        <v>422</v>
      </c>
      <c r="J16" s="105">
        <v>44104</v>
      </c>
      <c r="K16" s="103" t="s">
        <v>423</v>
      </c>
      <c r="L16" s="77" t="str">
        <f>LEFT(Tabla6[[#This Row],[Cedula]],4)&amp;"_"&amp;COUNTIF($Q$2:$Q$63,$Q16)&amp;"_"&amp;COUNTIF($Q$2:Q16,$Q16)</f>
        <v>1776_1_1</v>
      </c>
      <c r="M16" s="94" t="str">
        <f>Tabla6[[#This Row],[Correlativo Beneficiaries]]&amp;"_"&amp;TEXT(COUNTIF($L$2:L16,Tabla6[[#This Row],[Correlativo Beneficiaries]]),"0000")</f>
        <v>1776_1_1_0001</v>
      </c>
      <c r="N16" s="103" t="s">
        <v>468</v>
      </c>
      <c r="O16" s="106"/>
      <c r="P16" s="103" t="s">
        <v>469</v>
      </c>
      <c r="Q16" s="132">
        <v>17760562</v>
      </c>
      <c r="R16" s="103" t="s">
        <v>66</v>
      </c>
      <c r="S16" s="106">
        <v>35</v>
      </c>
      <c r="T16" s="77" t="str">
        <f>IF(Tabla6[[#This Row],[Edad]]="","",IF(Tabla6[[#This Row],[Edad]]&lt;=4,"&lt;5",IF(Tabla6[[#This Row],[Edad]]&lt;=17,"5-17",IF(Tabla6[[#This Row],[Edad]]&lt;=49,"18-49","&gt;50"))))</f>
        <v>18-49</v>
      </c>
      <c r="U16" s="103" t="s">
        <v>470</v>
      </c>
      <c r="V16" s="106"/>
      <c r="W16" s="103" t="s">
        <v>67</v>
      </c>
      <c r="X16" s="97" t="s">
        <v>67</v>
      </c>
      <c r="Y16" s="103" t="s">
        <v>67</v>
      </c>
      <c r="Z16" s="103" t="s">
        <v>68</v>
      </c>
      <c r="AA16" s="103" t="s">
        <v>68</v>
      </c>
      <c r="AB16" s="103" t="s">
        <v>68</v>
      </c>
      <c r="AC16" s="103" t="s">
        <v>68</v>
      </c>
      <c r="AD16" s="103" t="s">
        <v>68</v>
      </c>
      <c r="AE16" s="103" t="s">
        <v>67</v>
      </c>
      <c r="AF16" s="103" t="s">
        <v>68</v>
      </c>
      <c r="AG16" s="103" t="s">
        <v>67</v>
      </c>
      <c r="AH16" s="103" t="s">
        <v>68</v>
      </c>
      <c r="AI16" s="103" t="s">
        <v>68</v>
      </c>
      <c r="AJ16" s="103" t="s">
        <v>68</v>
      </c>
      <c r="AK16" s="106"/>
      <c r="AL16" s="70"/>
    </row>
    <row r="17" spans="1:38" s="69" customFormat="1" ht="15" customHeight="1">
      <c r="A17" s="98">
        <v>16</v>
      </c>
      <c r="B17" s="99" t="s">
        <v>13</v>
      </c>
      <c r="C17" s="99" t="s">
        <v>418</v>
      </c>
      <c r="D17" s="99" t="s">
        <v>419</v>
      </c>
      <c r="E17" s="99" t="s">
        <v>12</v>
      </c>
      <c r="F17" s="100" t="s">
        <v>471</v>
      </c>
      <c r="G17" s="100" t="s">
        <v>421</v>
      </c>
      <c r="H17" s="100" t="s">
        <v>61</v>
      </c>
      <c r="I17" s="100" t="s">
        <v>422</v>
      </c>
      <c r="J17" s="101">
        <v>44104</v>
      </c>
      <c r="K17" s="100" t="s">
        <v>423</v>
      </c>
      <c r="L17" s="77" t="str">
        <f>LEFT(Tabla6[[#This Row],[Cedula]],4)&amp;"_"&amp;COUNTIF($Q$2:$Q$63,$Q17)&amp;"_"&amp;COUNTIF($Q$2:Q17,$Q17)</f>
        <v>9374_1_1</v>
      </c>
      <c r="M17" s="94" t="str">
        <f>Tabla6[[#This Row],[Correlativo Beneficiaries]]&amp;"_"&amp;TEXT(COUNTIF($L$2:L17,Tabla6[[#This Row],[Correlativo Beneficiaries]]),"0000")</f>
        <v>9374_1_1_0001</v>
      </c>
      <c r="N17" s="100" t="s">
        <v>472</v>
      </c>
      <c r="O17" s="102"/>
      <c r="P17" s="100" t="s">
        <v>97</v>
      </c>
      <c r="Q17" s="131">
        <v>9374386</v>
      </c>
      <c r="R17" s="100" t="s">
        <v>66</v>
      </c>
      <c r="S17" s="102">
        <v>48</v>
      </c>
      <c r="T17" s="77" t="str">
        <f>IF(Tabla6[[#This Row],[Edad]]="","",IF(Tabla6[[#This Row],[Edad]]&lt;=4,"&lt;5",IF(Tabla6[[#This Row],[Edad]]&lt;=17,"5-17",IF(Tabla6[[#This Row],[Edad]]&lt;=49,"18-49","&gt;50"))))</f>
        <v>18-49</v>
      </c>
      <c r="U17" s="100" t="s">
        <v>473</v>
      </c>
      <c r="V17" s="102"/>
      <c r="W17" s="100" t="s">
        <v>67</v>
      </c>
      <c r="X17" s="97" t="s">
        <v>67</v>
      </c>
      <c r="Y17" s="100" t="s">
        <v>67</v>
      </c>
      <c r="Z17" s="100" t="s">
        <v>68</v>
      </c>
      <c r="AA17" s="100" t="s">
        <v>68</v>
      </c>
      <c r="AB17" s="100" t="s">
        <v>68</v>
      </c>
      <c r="AC17" s="100" t="s">
        <v>68</v>
      </c>
      <c r="AD17" s="100" t="s">
        <v>68</v>
      </c>
      <c r="AE17" s="100" t="s">
        <v>67</v>
      </c>
      <c r="AF17" s="100" t="s">
        <v>68</v>
      </c>
      <c r="AG17" s="100" t="s">
        <v>67</v>
      </c>
      <c r="AH17" s="100" t="s">
        <v>68</v>
      </c>
      <c r="AI17" s="100" t="s">
        <v>68</v>
      </c>
      <c r="AJ17" s="100" t="s">
        <v>68</v>
      </c>
      <c r="AK17" s="102"/>
      <c r="AL17" s="163"/>
    </row>
    <row r="18" spans="1:38" s="69" customFormat="1" ht="15" customHeight="1">
      <c r="A18" s="103">
        <v>17</v>
      </c>
      <c r="B18" s="104" t="s">
        <v>13</v>
      </c>
      <c r="C18" s="104" t="s">
        <v>418</v>
      </c>
      <c r="D18" s="104" t="s">
        <v>419</v>
      </c>
      <c r="E18" s="104" t="s">
        <v>12</v>
      </c>
      <c r="F18" s="103" t="s">
        <v>92</v>
      </c>
      <c r="G18" s="103" t="s">
        <v>421</v>
      </c>
      <c r="H18" s="103" t="s">
        <v>61</v>
      </c>
      <c r="I18" s="103" t="s">
        <v>422</v>
      </c>
      <c r="J18" s="105">
        <v>44104</v>
      </c>
      <c r="K18" s="103" t="s">
        <v>423</v>
      </c>
      <c r="L18" s="77" t="str">
        <f>LEFT(Tabla6[[#This Row],[Cedula]],4)&amp;"_"&amp;COUNTIF($Q$2:$Q$63,$Q18)&amp;"_"&amp;COUNTIF($Q$2:Q18,$Q18)</f>
        <v>4024_1_1</v>
      </c>
      <c r="M18" s="94" t="str">
        <f>Tabla6[[#This Row],[Correlativo Beneficiaries]]&amp;"_"&amp;TEXT(COUNTIF($L$2:L18,Tabla6[[#This Row],[Correlativo Beneficiaries]]),"0000")</f>
        <v>4024_1_1_0001</v>
      </c>
      <c r="N18" s="103" t="s">
        <v>168</v>
      </c>
      <c r="O18" s="106"/>
      <c r="P18" s="103" t="s">
        <v>474</v>
      </c>
      <c r="Q18" s="132">
        <v>4024093</v>
      </c>
      <c r="R18" s="103" t="s">
        <v>66</v>
      </c>
      <c r="S18" s="106">
        <v>70</v>
      </c>
      <c r="T18" s="77" t="str">
        <f>IF(Tabla6[[#This Row],[Edad]]="","",IF(Tabla6[[#This Row],[Edad]]&lt;=4,"&lt;5",IF(Tabla6[[#This Row],[Edad]]&lt;=17,"5-17",IF(Tabla6[[#This Row],[Edad]]&lt;=49,"18-49","&gt;50"))))</f>
        <v>&gt;50</v>
      </c>
      <c r="U18" s="106"/>
      <c r="V18" s="106"/>
      <c r="W18" s="103" t="s">
        <v>67</v>
      </c>
      <c r="X18" s="97" t="s">
        <v>67</v>
      </c>
      <c r="Y18" s="103" t="s">
        <v>67</v>
      </c>
      <c r="Z18" s="103" t="s">
        <v>68</v>
      </c>
      <c r="AA18" s="103" t="s">
        <v>68</v>
      </c>
      <c r="AB18" s="103" t="s">
        <v>68</v>
      </c>
      <c r="AC18" s="103" t="s">
        <v>68</v>
      </c>
      <c r="AD18" s="103" t="s">
        <v>68</v>
      </c>
      <c r="AE18" s="103" t="s">
        <v>67</v>
      </c>
      <c r="AF18" s="103" t="s">
        <v>68</v>
      </c>
      <c r="AG18" s="103" t="s">
        <v>67</v>
      </c>
      <c r="AH18" s="103" t="s">
        <v>68</v>
      </c>
      <c r="AI18" s="103" t="s">
        <v>68</v>
      </c>
      <c r="AJ18" s="103" t="s">
        <v>68</v>
      </c>
      <c r="AK18" s="106"/>
      <c r="AL18" s="70"/>
    </row>
    <row r="19" spans="1:38" s="69" customFormat="1" ht="15" customHeight="1">
      <c r="A19" s="98">
        <v>18</v>
      </c>
      <c r="B19" s="99" t="s">
        <v>13</v>
      </c>
      <c r="C19" s="99" t="s">
        <v>418</v>
      </c>
      <c r="D19" s="99" t="s">
        <v>419</v>
      </c>
      <c r="E19" s="99" t="s">
        <v>12</v>
      </c>
      <c r="F19" s="100" t="s">
        <v>475</v>
      </c>
      <c r="G19" s="100" t="s">
        <v>421</v>
      </c>
      <c r="H19" s="100" t="s">
        <v>61</v>
      </c>
      <c r="I19" s="100" t="s">
        <v>422</v>
      </c>
      <c r="J19" s="101">
        <v>44104</v>
      </c>
      <c r="K19" s="100" t="s">
        <v>423</v>
      </c>
      <c r="L19" s="77" t="str">
        <f>LEFT(Tabla6[[#This Row],[Cedula]],4)&amp;"_"&amp;COUNTIF($Q$2:$Q$63,$Q19)&amp;"_"&amp;COUNTIF($Q$2:Q19,$Q19)</f>
        <v>6398_1_1</v>
      </c>
      <c r="M19" s="94" t="str">
        <f>Tabla6[[#This Row],[Correlativo Beneficiaries]]&amp;"_"&amp;TEXT(COUNTIF($L$2:L19,Tabla6[[#This Row],[Correlativo Beneficiaries]]),"0000")</f>
        <v>6398_1_1_0001</v>
      </c>
      <c r="N19" s="100" t="s">
        <v>476</v>
      </c>
      <c r="O19" s="100" t="s">
        <v>477</v>
      </c>
      <c r="P19" s="100" t="s">
        <v>478</v>
      </c>
      <c r="Q19" s="131">
        <v>6398262</v>
      </c>
      <c r="R19" s="100" t="s">
        <v>66</v>
      </c>
      <c r="S19" s="100">
        <v>57</v>
      </c>
      <c r="T19" s="77" t="str">
        <f>IF(Tabla6[[#This Row],[Edad]]="","",IF(Tabla6[[#This Row],[Edad]]&lt;=4,"&lt;5",IF(Tabla6[[#This Row],[Edad]]&lt;=17,"5-17",IF(Tabla6[[#This Row],[Edad]]&lt;=49,"18-49","&gt;50"))))</f>
        <v>&gt;50</v>
      </c>
      <c r="U19" s="100" t="s">
        <v>479</v>
      </c>
      <c r="V19" s="100" t="s">
        <v>480</v>
      </c>
      <c r="W19" s="100" t="s">
        <v>67</v>
      </c>
      <c r="X19" s="97" t="s">
        <v>67</v>
      </c>
      <c r="Y19" s="100" t="s">
        <v>67</v>
      </c>
      <c r="Z19" s="100" t="s">
        <v>68</v>
      </c>
      <c r="AA19" s="100" t="s">
        <v>68</v>
      </c>
      <c r="AB19" s="100" t="s">
        <v>68</v>
      </c>
      <c r="AC19" s="100" t="s">
        <v>67</v>
      </c>
      <c r="AD19" s="100" t="s">
        <v>68</v>
      </c>
      <c r="AE19" s="100" t="s">
        <v>67</v>
      </c>
      <c r="AF19" s="100" t="s">
        <v>68</v>
      </c>
      <c r="AG19" s="100" t="s">
        <v>67</v>
      </c>
      <c r="AH19" s="100" t="s">
        <v>68</v>
      </c>
      <c r="AI19" s="100" t="s">
        <v>68</v>
      </c>
      <c r="AJ19" s="100" t="s">
        <v>68</v>
      </c>
      <c r="AK19" s="100" t="s">
        <v>481</v>
      </c>
      <c r="AL19" s="163"/>
    </row>
    <row r="20" spans="1:38" s="69" customFormat="1" ht="15" customHeight="1">
      <c r="A20" s="103">
        <v>19</v>
      </c>
      <c r="B20" s="104" t="s">
        <v>13</v>
      </c>
      <c r="C20" s="104" t="s">
        <v>418</v>
      </c>
      <c r="D20" s="104" t="s">
        <v>419</v>
      </c>
      <c r="E20" s="104" t="s">
        <v>12</v>
      </c>
      <c r="F20" s="103" t="s">
        <v>459</v>
      </c>
      <c r="G20" s="103" t="s">
        <v>421</v>
      </c>
      <c r="H20" s="103" t="s">
        <v>61</v>
      </c>
      <c r="I20" s="103" t="s">
        <v>422</v>
      </c>
      <c r="J20" s="105">
        <v>44104</v>
      </c>
      <c r="K20" s="103" t="s">
        <v>423</v>
      </c>
      <c r="L20" s="77" t="str">
        <f>LEFT(Tabla6[[#This Row],[Cedula]],4)&amp;"_"&amp;COUNTIF($Q$2:$Q$63,$Q20)&amp;"_"&amp;COUNTIF($Q$2:Q20,$Q20)</f>
        <v>6391_1_1</v>
      </c>
      <c r="M20" s="94" t="str">
        <f>Tabla6[[#This Row],[Correlativo Beneficiaries]]&amp;"_"&amp;TEXT(COUNTIF($L$2:L20,Tabla6[[#This Row],[Correlativo Beneficiaries]]),"0000")</f>
        <v>6391_1_1_0001</v>
      </c>
      <c r="N20" s="103" t="s">
        <v>482</v>
      </c>
      <c r="O20" s="103" t="s">
        <v>483</v>
      </c>
      <c r="P20" s="103" t="s">
        <v>161</v>
      </c>
      <c r="Q20" s="132">
        <v>6391693</v>
      </c>
      <c r="R20" s="103" t="s">
        <v>66</v>
      </c>
      <c r="S20" s="103">
        <v>59</v>
      </c>
      <c r="T20" s="77" t="str">
        <f>IF(Tabla6[[#This Row],[Edad]]="","",IF(Tabla6[[#This Row],[Edad]]&lt;=4,"&lt;5",IF(Tabla6[[#This Row],[Edad]]&lt;=17,"5-17",IF(Tabla6[[#This Row],[Edad]]&lt;=49,"18-49","&gt;50"))))</f>
        <v>&gt;50</v>
      </c>
      <c r="U20" s="103" t="s">
        <v>484</v>
      </c>
      <c r="V20" s="106"/>
      <c r="W20" s="103" t="s">
        <v>67</v>
      </c>
      <c r="X20" s="97" t="s">
        <v>67</v>
      </c>
      <c r="Y20" s="103" t="s">
        <v>67</v>
      </c>
      <c r="Z20" s="103" t="s">
        <v>68</v>
      </c>
      <c r="AA20" s="103" t="s">
        <v>68</v>
      </c>
      <c r="AB20" s="103" t="s">
        <v>68</v>
      </c>
      <c r="AC20" s="103" t="s">
        <v>67</v>
      </c>
      <c r="AD20" s="103" t="s">
        <v>68</v>
      </c>
      <c r="AE20" s="103" t="s">
        <v>67</v>
      </c>
      <c r="AF20" s="103" t="s">
        <v>68</v>
      </c>
      <c r="AG20" s="103" t="s">
        <v>67</v>
      </c>
      <c r="AH20" s="103" t="s">
        <v>68</v>
      </c>
      <c r="AI20" s="103" t="s">
        <v>68</v>
      </c>
      <c r="AJ20" s="103" t="s">
        <v>68</v>
      </c>
      <c r="AK20" s="103" t="s">
        <v>481</v>
      </c>
      <c r="AL20" s="70"/>
    </row>
    <row r="21" spans="1:38" s="69" customFormat="1" ht="15" customHeight="1">
      <c r="A21" s="98">
        <v>20</v>
      </c>
      <c r="B21" s="99" t="s">
        <v>13</v>
      </c>
      <c r="C21" s="99" t="s">
        <v>418</v>
      </c>
      <c r="D21" s="99" t="s">
        <v>419</v>
      </c>
      <c r="E21" s="99" t="s">
        <v>12</v>
      </c>
      <c r="F21" s="100" t="s">
        <v>485</v>
      </c>
      <c r="G21" s="100" t="s">
        <v>421</v>
      </c>
      <c r="H21" s="100" t="s">
        <v>61</v>
      </c>
      <c r="I21" s="100" t="s">
        <v>422</v>
      </c>
      <c r="J21" s="101">
        <v>44104</v>
      </c>
      <c r="K21" s="100" t="s">
        <v>423</v>
      </c>
      <c r="L21" s="77" t="str">
        <f>LEFT(Tabla6[[#This Row],[Cedula]],4)&amp;"_"&amp;COUNTIF($Q$2:$Q$63,$Q21)&amp;"_"&amp;COUNTIF($Q$2:Q21,$Q21)</f>
        <v>3750_1_1</v>
      </c>
      <c r="M21" s="94" t="str">
        <f>Tabla6[[#This Row],[Correlativo Beneficiaries]]&amp;"_"&amp;TEXT(COUNTIF($L$2:L21,Tabla6[[#This Row],[Correlativo Beneficiaries]]),"0000")</f>
        <v>3750_1_1_0001</v>
      </c>
      <c r="N21" s="100" t="s">
        <v>486</v>
      </c>
      <c r="O21" s="100" t="s">
        <v>487</v>
      </c>
      <c r="P21" s="100" t="s">
        <v>220</v>
      </c>
      <c r="Q21" s="131">
        <v>3750991</v>
      </c>
      <c r="R21" s="100" t="s">
        <v>66</v>
      </c>
      <c r="S21" s="100">
        <v>70</v>
      </c>
      <c r="T21" s="77" t="str">
        <f>IF(Tabla6[[#This Row],[Edad]]="","",IF(Tabla6[[#This Row],[Edad]]&lt;=4,"&lt;5",IF(Tabla6[[#This Row],[Edad]]&lt;=17,"5-17",IF(Tabla6[[#This Row],[Edad]]&lt;=49,"18-49","&gt;50"))))</f>
        <v>&gt;50</v>
      </c>
      <c r="U21" s="100" t="s">
        <v>488</v>
      </c>
      <c r="V21" s="102"/>
      <c r="W21" s="100" t="s">
        <v>67</v>
      </c>
      <c r="X21" s="97" t="s">
        <v>67</v>
      </c>
      <c r="Y21" s="100" t="s">
        <v>67</v>
      </c>
      <c r="Z21" s="100" t="s">
        <v>68</v>
      </c>
      <c r="AA21" s="100" t="s">
        <v>68</v>
      </c>
      <c r="AB21" s="100" t="s">
        <v>68</v>
      </c>
      <c r="AC21" s="100" t="s">
        <v>67</v>
      </c>
      <c r="AD21" s="100" t="s">
        <v>68</v>
      </c>
      <c r="AE21" s="100" t="s">
        <v>67</v>
      </c>
      <c r="AF21" s="100" t="s">
        <v>68</v>
      </c>
      <c r="AG21" s="100" t="s">
        <v>67</v>
      </c>
      <c r="AH21" s="100" t="s">
        <v>68</v>
      </c>
      <c r="AI21" s="100" t="s">
        <v>68</v>
      </c>
      <c r="AJ21" s="100" t="s">
        <v>68</v>
      </c>
      <c r="AK21" s="102"/>
      <c r="AL21" s="163"/>
    </row>
    <row r="22" spans="1:38" s="69" customFormat="1" ht="15" customHeight="1">
      <c r="A22" s="103">
        <v>21</v>
      </c>
      <c r="B22" s="104" t="s">
        <v>13</v>
      </c>
      <c r="C22" s="104" t="s">
        <v>418</v>
      </c>
      <c r="D22" s="104" t="s">
        <v>419</v>
      </c>
      <c r="E22" s="104" t="s">
        <v>12</v>
      </c>
      <c r="F22" s="103" t="s">
        <v>459</v>
      </c>
      <c r="G22" s="103" t="s">
        <v>421</v>
      </c>
      <c r="H22" s="103" t="s">
        <v>61</v>
      </c>
      <c r="I22" s="103" t="s">
        <v>422</v>
      </c>
      <c r="J22" s="105">
        <v>44104</v>
      </c>
      <c r="K22" s="103" t="s">
        <v>423</v>
      </c>
      <c r="L22" s="77" t="str">
        <f>LEFT(Tabla6[[#This Row],[Cedula]],4)&amp;"_"&amp;COUNTIF($Q$2:$Q$63,$Q22)&amp;"_"&amp;COUNTIF($Q$2:Q22,$Q22)</f>
        <v>9971_1_1</v>
      </c>
      <c r="M22" s="94" t="str">
        <f>Tabla6[[#This Row],[Correlativo Beneficiaries]]&amp;"_"&amp;TEXT(COUNTIF($L$2:L22,Tabla6[[#This Row],[Correlativo Beneficiaries]]),"0000")</f>
        <v>9971_1_1_0001</v>
      </c>
      <c r="N22" s="103" t="s">
        <v>64</v>
      </c>
      <c r="O22" s="103" t="s">
        <v>458</v>
      </c>
      <c r="P22" s="103" t="s">
        <v>489</v>
      </c>
      <c r="Q22" s="132">
        <v>9971275</v>
      </c>
      <c r="R22" s="103" t="s">
        <v>66</v>
      </c>
      <c r="S22" s="103">
        <v>48</v>
      </c>
      <c r="T22" s="77" t="str">
        <f>IF(Tabla6[[#This Row],[Edad]]="","",IF(Tabla6[[#This Row],[Edad]]&lt;=4,"&lt;5",IF(Tabla6[[#This Row],[Edad]]&lt;=17,"5-17",IF(Tabla6[[#This Row],[Edad]]&lt;=49,"18-49","&gt;50"))))</f>
        <v>18-49</v>
      </c>
      <c r="U22" s="103" t="s">
        <v>490</v>
      </c>
      <c r="V22" s="103" t="s">
        <v>491</v>
      </c>
      <c r="W22" s="103" t="s">
        <v>67</v>
      </c>
      <c r="X22" s="97" t="s">
        <v>67</v>
      </c>
      <c r="Y22" s="103" t="s">
        <v>68</v>
      </c>
      <c r="Z22" s="103" t="s">
        <v>68</v>
      </c>
      <c r="AA22" s="103" t="s">
        <v>68</v>
      </c>
      <c r="AB22" s="103" t="s">
        <v>68</v>
      </c>
      <c r="AC22" s="103" t="s">
        <v>68</v>
      </c>
      <c r="AD22" s="103" t="s">
        <v>68</v>
      </c>
      <c r="AE22" s="103" t="s">
        <v>67</v>
      </c>
      <c r="AF22" s="103" t="s">
        <v>68</v>
      </c>
      <c r="AG22" s="103" t="s">
        <v>67</v>
      </c>
      <c r="AH22" s="103" t="s">
        <v>68</v>
      </c>
      <c r="AI22" s="103" t="s">
        <v>68</v>
      </c>
      <c r="AJ22" s="103" t="s">
        <v>68</v>
      </c>
      <c r="AK22" s="106"/>
      <c r="AL22" s="70"/>
    </row>
    <row r="23" spans="1:38" s="69" customFormat="1" ht="15" customHeight="1">
      <c r="A23" s="98">
        <v>22</v>
      </c>
      <c r="B23" s="99" t="s">
        <v>13</v>
      </c>
      <c r="C23" s="99" t="s">
        <v>418</v>
      </c>
      <c r="D23" s="99" t="s">
        <v>419</v>
      </c>
      <c r="E23" s="99" t="s">
        <v>12</v>
      </c>
      <c r="F23" s="100" t="s">
        <v>492</v>
      </c>
      <c r="G23" s="100" t="s">
        <v>421</v>
      </c>
      <c r="H23" s="100" t="s">
        <v>61</v>
      </c>
      <c r="I23" s="100" t="s">
        <v>422</v>
      </c>
      <c r="J23" s="101">
        <v>44104</v>
      </c>
      <c r="K23" s="100" t="s">
        <v>423</v>
      </c>
      <c r="L23" s="77" t="str">
        <f>LEFT(Tabla6[[#This Row],[Cedula]],4)&amp;"_"&amp;COUNTIF($Q$2:$Q$63,$Q23)&amp;"_"&amp;COUNTIF($Q$2:Q23,$Q23)</f>
        <v>6060_1_1</v>
      </c>
      <c r="M23" s="94" t="str">
        <f>Tabla6[[#This Row],[Correlativo Beneficiaries]]&amp;"_"&amp;TEXT(COUNTIF($L$2:L23,Tabla6[[#This Row],[Correlativo Beneficiaries]]),"0000")</f>
        <v>6060_1_1_0001</v>
      </c>
      <c r="N23" s="100" t="s">
        <v>493</v>
      </c>
      <c r="O23" s="100" t="s">
        <v>494</v>
      </c>
      <c r="P23" s="100" t="s">
        <v>495</v>
      </c>
      <c r="Q23" s="131">
        <v>6060446</v>
      </c>
      <c r="R23" s="100" t="s">
        <v>66</v>
      </c>
      <c r="S23" s="100">
        <v>66</v>
      </c>
      <c r="T23" s="77" t="str">
        <f>IF(Tabla6[[#This Row],[Edad]]="","",IF(Tabla6[[#This Row],[Edad]]&lt;=4,"&lt;5",IF(Tabla6[[#This Row],[Edad]]&lt;=17,"5-17",IF(Tabla6[[#This Row],[Edad]]&lt;=49,"18-49","&gt;50"))))</f>
        <v>&gt;50</v>
      </c>
      <c r="U23" s="100" t="s">
        <v>496</v>
      </c>
      <c r="V23" s="102"/>
      <c r="W23" s="100" t="s">
        <v>67</v>
      </c>
      <c r="X23" s="97" t="s">
        <v>67</v>
      </c>
      <c r="Y23" s="100" t="s">
        <v>67</v>
      </c>
      <c r="Z23" s="100" t="s">
        <v>68</v>
      </c>
      <c r="AA23" s="100" t="s">
        <v>68</v>
      </c>
      <c r="AB23" s="100" t="s">
        <v>68</v>
      </c>
      <c r="AC23" s="100" t="s">
        <v>67</v>
      </c>
      <c r="AD23" s="100" t="s">
        <v>68</v>
      </c>
      <c r="AE23" s="100" t="s">
        <v>67</v>
      </c>
      <c r="AF23" s="100" t="s">
        <v>68</v>
      </c>
      <c r="AG23" s="100" t="s">
        <v>67</v>
      </c>
      <c r="AH23" s="100" t="s">
        <v>68</v>
      </c>
      <c r="AI23" s="100" t="s">
        <v>68</v>
      </c>
      <c r="AJ23" s="100" t="s">
        <v>68</v>
      </c>
      <c r="AK23" s="100" t="s">
        <v>497</v>
      </c>
      <c r="AL23" s="163"/>
    </row>
    <row r="24" spans="1:38" s="69" customFormat="1" ht="15" customHeight="1">
      <c r="A24" s="103">
        <v>23</v>
      </c>
      <c r="B24" s="104" t="s">
        <v>13</v>
      </c>
      <c r="C24" s="104" t="s">
        <v>418</v>
      </c>
      <c r="D24" s="104" t="s">
        <v>419</v>
      </c>
      <c r="E24" s="104" t="s">
        <v>12</v>
      </c>
      <c r="F24" s="103" t="s">
        <v>492</v>
      </c>
      <c r="G24" s="103" t="s">
        <v>421</v>
      </c>
      <c r="H24" s="103" t="s">
        <v>61</v>
      </c>
      <c r="I24" s="103" t="s">
        <v>422</v>
      </c>
      <c r="J24" s="105">
        <v>44104</v>
      </c>
      <c r="K24" s="103" t="s">
        <v>423</v>
      </c>
      <c r="L24" s="77" t="str">
        <f>LEFT(Tabla6[[#This Row],[Cedula]],4)&amp;"_"&amp;COUNTIF($Q$2:$Q$63,$Q24)&amp;"_"&amp;COUNTIF($Q$2:Q24,$Q24)</f>
        <v>4675_1_1</v>
      </c>
      <c r="M24" s="94" t="str">
        <f>Tabla6[[#This Row],[Correlativo Beneficiaries]]&amp;"_"&amp;TEXT(COUNTIF($L$2:L24,Tabla6[[#This Row],[Correlativo Beneficiaries]]),"0000")</f>
        <v>4675_1_1_0001</v>
      </c>
      <c r="N24" s="103" t="s">
        <v>498</v>
      </c>
      <c r="O24" s="103" t="s">
        <v>499</v>
      </c>
      <c r="P24" s="103" t="s">
        <v>500</v>
      </c>
      <c r="Q24" s="132">
        <v>4675949</v>
      </c>
      <c r="R24" s="103" t="s">
        <v>66</v>
      </c>
      <c r="S24" s="103">
        <v>67</v>
      </c>
      <c r="T24" s="77" t="str">
        <f>IF(Tabla6[[#This Row],[Edad]]="","",IF(Tabla6[[#This Row],[Edad]]&lt;=4,"&lt;5",IF(Tabla6[[#This Row],[Edad]]&lt;=17,"5-17",IF(Tabla6[[#This Row],[Edad]]&lt;=49,"18-49","&gt;50"))))</f>
        <v>&gt;50</v>
      </c>
      <c r="U24" s="103" t="s">
        <v>501</v>
      </c>
      <c r="V24" s="106"/>
      <c r="W24" s="103" t="s">
        <v>67</v>
      </c>
      <c r="X24" s="97" t="s">
        <v>67</v>
      </c>
      <c r="Y24" s="103" t="s">
        <v>67</v>
      </c>
      <c r="Z24" s="103" t="s">
        <v>67</v>
      </c>
      <c r="AA24" s="103" t="s">
        <v>68</v>
      </c>
      <c r="AB24" s="103" t="s">
        <v>68</v>
      </c>
      <c r="AC24" s="103" t="s">
        <v>67</v>
      </c>
      <c r="AD24" s="103" t="s">
        <v>68</v>
      </c>
      <c r="AE24" s="103" t="s">
        <v>67</v>
      </c>
      <c r="AF24" s="103" t="s">
        <v>68</v>
      </c>
      <c r="AG24" s="103" t="s">
        <v>67</v>
      </c>
      <c r="AH24" s="103" t="s">
        <v>68</v>
      </c>
      <c r="AI24" s="103" t="s">
        <v>68</v>
      </c>
      <c r="AJ24" s="103" t="s">
        <v>67</v>
      </c>
      <c r="AK24" s="103" t="s">
        <v>502</v>
      </c>
      <c r="AL24" s="70"/>
    </row>
    <row r="25" spans="1:38" s="69" customFormat="1" ht="15" customHeight="1">
      <c r="A25" s="98">
        <v>24</v>
      </c>
      <c r="B25" s="99" t="s">
        <v>13</v>
      </c>
      <c r="C25" s="99" t="s">
        <v>418</v>
      </c>
      <c r="D25" s="99" t="s">
        <v>419</v>
      </c>
      <c r="E25" s="99" t="s">
        <v>12</v>
      </c>
      <c r="F25" s="100" t="s">
        <v>503</v>
      </c>
      <c r="G25" s="100" t="s">
        <v>421</v>
      </c>
      <c r="H25" s="100" t="s">
        <v>61</v>
      </c>
      <c r="I25" s="100" t="s">
        <v>422</v>
      </c>
      <c r="J25" s="101">
        <v>44104</v>
      </c>
      <c r="K25" s="100" t="s">
        <v>423</v>
      </c>
      <c r="L25" s="77" t="str">
        <f>LEFT(Tabla6[[#This Row],[Cedula]],4)&amp;"_"&amp;COUNTIF($Q$2:$Q$63,$Q25)&amp;"_"&amp;COUNTIF($Q$2:Q25,$Q25)</f>
        <v>2306_1_1</v>
      </c>
      <c r="M25" s="94" t="str">
        <f>Tabla6[[#This Row],[Correlativo Beneficiaries]]&amp;"_"&amp;TEXT(COUNTIF($L$2:L25,Tabla6[[#This Row],[Correlativo Beneficiaries]]),"0000")</f>
        <v>2306_1_1_0001</v>
      </c>
      <c r="N25" s="100" t="s">
        <v>165</v>
      </c>
      <c r="O25" s="100" t="s">
        <v>504</v>
      </c>
      <c r="P25" s="100" t="s">
        <v>505</v>
      </c>
      <c r="Q25" s="131">
        <v>23067259</v>
      </c>
      <c r="R25" s="100" t="s">
        <v>66</v>
      </c>
      <c r="S25" s="102"/>
      <c r="T25" s="77" t="str">
        <f>IF(Tabla6[[#This Row],[Edad]]="","",IF(Tabla6[[#This Row],[Edad]]&lt;=4,"&lt;5",IF(Tabla6[[#This Row],[Edad]]&lt;=17,"5-17",IF(Tabla6[[#This Row],[Edad]]&lt;=49,"18-49","&gt;50"))))</f>
        <v/>
      </c>
      <c r="U25" s="100">
        <v>4265867072</v>
      </c>
      <c r="V25" s="102"/>
      <c r="W25" s="100" t="s">
        <v>67</v>
      </c>
      <c r="X25" s="97" t="s">
        <v>67</v>
      </c>
      <c r="Y25" s="100" t="s">
        <v>67</v>
      </c>
      <c r="Z25" s="100" t="s">
        <v>68</v>
      </c>
      <c r="AA25" s="100" t="s">
        <v>68</v>
      </c>
      <c r="AB25" s="100" t="s">
        <v>68</v>
      </c>
      <c r="AC25" s="100" t="s">
        <v>68</v>
      </c>
      <c r="AD25" s="100" t="s">
        <v>68</v>
      </c>
      <c r="AE25" s="100" t="s">
        <v>67</v>
      </c>
      <c r="AF25" s="100" t="s">
        <v>68</v>
      </c>
      <c r="AG25" s="100" t="s">
        <v>67</v>
      </c>
      <c r="AH25" s="100" t="s">
        <v>68</v>
      </c>
      <c r="AI25" s="100" t="s">
        <v>68</v>
      </c>
      <c r="AJ25" s="100" t="s">
        <v>68</v>
      </c>
      <c r="AK25" s="102"/>
      <c r="AL25" s="163"/>
    </row>
    <row r="26" spans="1:38" s="69" customFormat="1" ht="15" customHeight="1">
      <c r="A26" s="103">
        <v>25</v>
      </c>
      <c r="B26" s="104" t="s">
        <v>13</v>
      </c>
      <c r="C26" s="104" t="s">
        <v>418</v>
      </c>
      <c r="D26" s="104" t="s">
        <v>419</v>
      </c>
      <c r="E26" s="104" t="s">
        <v>12</v>
      </c>
      <c r="F26" s="103" t="s">
        <v>455</v>
      </c>
      <c r="G26" s="103" t="s">
        <v>421</v>
      </c>
      <c r="H26" s="103" t="s">
        <v>61</v>
      </c>
      <c r="I26" s="103" t="s">
        <v>422</v>
      </c>
      <c r="J26" s="105">
        <v>44104</v>
      </c>
      <c r="K26" s="103" t="s">
        <v>423</v>
      </c>
      <c r="L26" s="77" t="str">
        <f>LEFT(Tabla6[[#This Row],[Cedula]],4)&amp;"_"&amp;COUNTIF($Q$2:$Q$63,$Q26)&amp;"_"&amp;COUNTIF($Q$2:Q26,$Q26)</f>
        <v>9453_1_1</v>
      </c>
      <c r="M26" s="94" t="str">
        <f>Tabla6[[#This Row],[Correlativo Beneficiaries]]&amp;"_"&amp;TEXT(COUNTIF($L$2:L26,Tabla6[[#This Row],[Correlativo Beneficiaries]]),"0000")</f>
        <v>9453_1_1_0001</v>
      </c>
      <c r="N26" s="103" t="s">
        <v>506</v>
      </c>
      <c r="O26" s="103" t="s">
        <v>507</v>
      </c>
      <c r="P26" s="103" t="s">
        <v>508</v>
      </c>
      <c r="Q26" s="132">
        <v>9453284</v>
      </c>
      <c r="R26" s="103" t="s">
        <v>66</v>
      </c>
      <c r="S26" s="103">
        <v>52</v>
      </c>
      <c r="T26" s="77" t="str">
        <f>IF(Tabla6[[#This Row],[Edad]]="","",IF(Tabla6[[#This Row],[Edad]]&lt;=4,"&lt;5",IF(Tabla6[[#This Row],[Edad]]&lt;=17,"5-17",IF(Tabla6[[#This Row],[Edad]]&lt;=49,"18-49","&gt;50"))))</f>
        <v>&gt;50</v>
      </c>
      <c r="U26" s="103" t="s">
        <v>509</v>
      </c>
      <c r="V26" s="106"/>
      <c r="W26" s="103" t="s">
        <v>68</v>
      </c>
      <c r="X26" s="97" t="s">
        <v>67</v>
      </c>
      <c r="Y26" s="103" t="s">
        <v>67</v>
      </c>
      <c r="Z26" s="103" t="s">
        <v>68</v>
      </c>
      <c r="AA26" s="103" t="s">
        <v>68</v>
      </c>
      <c r="AB26" s="103" t="s">
        <v>68</v>
      </c>
      <c r="AC26" s="103" t="s">
        <v>68</v>
      </c>
      <c r="AD26" s="103" t="s">
        <v>68</v>
      </c>
      <c r="AE26" s="103" t="s">
        <v>67</v>
      </c>
      <c r="AF26" s="103" t="s">
        <v>68</v>
      </c>
      <c r="AG26" s="103" t="s">
        <v>67</v>
      </c>
      <c r="AH26" s="103" t="s">
        <v>68</v>
      </c>
      <c r="AI26" s="103" t="s">
        <v>68</v>
      </c>
      <c r="AJ26" s="103" t="s">
        <v>68</v>
      </c>
      <c r="AK26" s="103" t="s">
        <v>510</v>
      </c>
      <c r="AL26" s="70"/>
    </row>
    <row r="27" spans="1:38" s="69" customFormat="1" ht="15" customHeight="1">
      <c r="A27" s="98">
        <v>26</v>
      </c>
      <c r="B27" s="99" t="s">
        <v>13</v>
      </c>
      <c r="C27" s="99" t="s">
        <v>418</v>
      </c>
      <c r="D27" s="99" t="s">
        <v>419</v>
      </c>
      <c r="E27" s="99" t="s">
        <v>12</v>
      </c>
      <c r="F27" s="100" t="s">
        <v>511</v>
      </c>
      <c r="G27" s="100" t="s">
        <v>421</v>
      </c>
      <c r="H27" s="100" t="s">
        <v>61</v>
      </c>
      <c r="I27" s="100" t="s">
        <v>422</v>
      </c>
      <c r="J27" s="101">
        <v>44104</v>
      </c>
      <c r="K27" s="100" t="s">
        <v>423</v>
      </c>
      <c r="L27" s="77" t="str">
        <f>LEFT(Tabla6[[#This Row],[Cedula]],4)&amp;"_"&amp;COUNTIF($Q$2:$Q$63,$Q27)&amp;"_"&amp;COUNTIF($Q$2:Q27,$Q27)</f>
        <v>3088_1_1</v>
      </c>
      <c r="M27" s="94" t="str">
        <f>Tabla6[[#This Row],[Correlativo Beneficiaries]]&amp;"_"&amp;TEXT(COUNTIF($L$2:L27,Tabla6[[#This Row],[Correlativo Beneficiaries]]),"0000")</f>
        <v>3088_1_1_0001</v>
      </c>
      <c r="N27" s="100" t="s">
        <v>252</v>
      </c>
      <c r="O27" s="102"/>
      <c r="P27" s="100" t="s">
        <v>512</v>
      </c>
      <c r="Q27" s="131">
        <v>30886137</v>
      </c>
      <c r="R27" s="100" t="s">
        <v>66</v>
      </c>
      <c r="S27" s="100">
        <v>18</v>
      </c>
      <c r="T27" s="77" t="str">
        <f>IF(Tabla6[[#This Row],[Edad]]="","",IF(Tabla6[[#This Row],[Edad]]&lt;=4,"&lt;5",IF(Tabla6[[#This Row],[Edad]]&lt;=17,"5-17",IF(Tabla6[[#This Row],[Edad]]&lt;=49,"18-49","&gt;50"))))</f>
        <v>18-49</v>
      </c>
      <c r="U27" s="100" t="s">
        <v>513</v>
      </c>
      <c r="V27" s="102"/>
      <c r="W27" s="100" t="s">
        <v>68</v>
      </c>
      <c r="X27" s="97" t="s">
        <v>67</v>
      </c>
      <c r="Y27" s="100" t="s">
        <v>67</v>
      </c>
      <c r="Z27" s="100" t="s">
        <v>67</v>
      </c>
      <c r="AA27" s="100" t="s">
        <v>68</v>
      </c>
      <c r="AB27" s="100" t="s">
        <v>68</v>
      </c>
      <c r="AC27" s="100" t="s">
        <v>67</v>
      </c>
      <c r="AD27" s="100" t="s">
        <v>68</v>
      </c>
      <c r="AE27" s="100" t="s">
        <v>67</v>
      </c>
      <c r="AF27" s="100" t="s">
        <v>68</v>
      </c>
      <c r="AG27" s="100" t="s">
        <v>67</v>
      </c>
      <c r="AH27" s="100" t="s">
        <v>68</v>
      </c>
      <c r="AI27" s="100" t="s">
        <v>68</v>
      </c>
      <c r="AJ27" s="100" t="s">
        <v>68</v>
      </c>
      <c r="AK27" s="100" t="s">
        <v>514</v>
      </c>
      <c r="AL27" s="163"/>
    </row>
    <row r="28" spans="1:38" s="69" customFormat="1" ht="15" customHeight="1">
      <c r="A28" s="103">
        <v>27</v>
      </c>
      <c r="B28" s="104" t="s">
        <v>13</v>
      </c>
      <c r="C28" s="104" t="s">
        <v>418</v>
      </c>
      <c r="D28" s="104" t="s">
        <v>419</v>
      </c>
      <c r="E28" s="104" t="s">
        <v>12</v>
      </c>
      <c r="F28" s="103" t="s">
        <v>511</v>
      </c>
      <c r="G28" s="103" t="s">
        <v>421</v>
      </c>
      <c r="H28" s="103" t="s">
        <v>61</v>
      </c>
      <c r="I28" s="103" t="s">
        <v>422</v>
      </c>
      <c r="J28" s="105">
        <v>44104</v>
      </c>
      <c r="K28" s="103" t="s">
        <v>423</v>
      </c>
      <c r="L28" s="77" t="str">
        <f>LEFT(Tabla6[[#This Row],[Cedula]],4)&amp;"_"&amp;COUNTIF($Q$2:$Q$63,$Q28)&amp;"_"&amp;COUNTIF($Q$2:Q28,$Q28)</f>
        <v>2049_1_1</v>
      </c>
      <c r="M28" s="94" t="str">
        <f>Tabla6[[#This Row],[Correlativo Beneficiaries]]&amp;"_"&amp;TEXT(COUNTIF($L$2:L28,Tabla6[[#This Row],[Correlativo Beneficiaries]]),"0000")</f>
        <v>2049_1_1_0001</v>
      </c>
      <c r="N28" s="103" t="s">
        <v>252</v>
      </c>
      <c r="O28" s="106"/>
      <c r="P28" s="103" t="s">
        <v>515</v>
      </c>
      <c r="Q28" s="132">
        <v>20493893</v>
      </c>
      <c r="R28" s="103" t="s">
        <v>66</v>
      </c>
      <c r="S28" s="103">
        <v>32</v>
      </c>
      <c r="T28" s="77" t="str">
        <f>IF(Tabla6[[#This Row],[Edad]]="","",IF(Tabla6[[#This Row],[Edad]]&lt;=4,"&lt;5",IF(Tabla6[[#This Row],[Edad]]&lt;=17,"5-17",IF(Tabla6[[#This Row],[Edad]]&lt;=49,"18-49","&gt;50"))))</f>
        <v>18-49</v>
      </c>
      <c r="U28" s="103" t="s">
        <v>516</v>
      </c>
      <c r="V28" s="106"/>
      <c r="W28" s="103" t="s">
        <v>68</v>
      </c>
      <c r="X28" s="97" t="s">
        <v>67</v>
      </c>
      <c r="Y28" s="103" t="s">
        <v>517</v>
      </c>
      <c r="Z28" s="103" t="s">
        <v>68</v>
      </c>
      <c r="AA28" s="103" t="s">
        <v>68</v>
      </c>
      <c r="AB28" s="103" t="s">
        <v>68</v>
      </c>
      <c r="AC28" s="103" t="s">
        <v>517</v>
      </c>
      <c r="AD28" s="103" t="s">
        <v>68</v>
      </c>
      <c r="AE28" s="103" t="s">
        <v>67</v>
      </c>
      <c r="AF28" s="103" t="s">
        <v>68</v>
      </c>
      <c r="AG28" s="103" t="s">
        <v>517</v>
      </c>
      <c r="AH28" s="103" t="s">
        <v>68</v>
      </c>
      <c r="AI28" s="106"/>
      <c r="AJ28" s="106"/>
      <c r="AK28" s="103" t="s">
        <v>514</v>
      </c>
      <c r="AL28" s="70"/>
    </row>
    <row r="29" spans="1:38" s="69" customFormat="1" ht="15" customHeight="1">
      <c r="A29" s="98">
        <v>28</v>
      </c>
      <c r="B29" s="99" t="s">
        <v>13</v>
      </c>
      <c r="C29" s="99" t="s">
        <v>418</v>
      </c>
      <c r="D29" s="99" t="s">
        <v>419</v>
      </c>
      <c r="E29" s="99" t="s">
        <v>12</v>
      </c>
      <c r="F29" s="100" t="s">
        <v>511</v>
      </c>
      <c r="G29" s="100" t="s">
        <v>421</v>
      </c>
      <c r="H29" s="100" t="s">
        <v>61</v>
      </c>
      <c r="I29" s="100" t="s">
        <v>422</v>
      </c>
      <c r="J29" s="101">
        <v>44104</v>
      </c>
      <c r="K29" s="100" t="s">
        <v>423</v>
      </c>
      <c r="L29" s="77" t="str">
        <f>LEFT(Tabla6[[#This Row],[Cedula]],4)&amp;"_"&amp;COUNTIF($Q$2:$Q$63,$Q29)&amp;"_"&amp;COUNTIF($Q$2:Q29,$Q29)</f>
        <v>6044_1_1</v>
      </c>
      <c r="M29" s="94" t="str">
        <f>Tabla6[[#This Row],[Correlativo Beneficiaries]]&amp;"_"&amp;TEXT(COUNTIF($L$2:L29,Tabla6[[#This Row],[Correlativo Beneficiaries]]),"0000")</f>
        <v>6044_1_1_0001</v>
      </c>
      <c r="N29" s="100" t="s">
        <v>518</v>
      </c>
      <c r="O29" s="102"/>
      <c r="P29" s="100" t="s">
        <v>519</v>
      </c>
      <c r="Q29" s="131">
        <v>6044818</v>
      </c>
      <c r="R29" s="100" t="s">
        <v>66</v>
      </c>
      <c r="S29" s="100">
        <v>60</v>
      </c>
      <c r="T29" s="77" t="str">
        <f>IF(Tabla6[[#This Row],[Edad]]="","",IF(Tabla6[[#This Row],[Edad]]&lt;=4,"&lt;5",IF(Tabla6[[#This Row],[Edad]]&lt;=17,"5-17",IF(Tabla6[[#This Row],[Edad]]&lt;=49,"18-49","&gt;50"))))</f>
        <v>&gt;50</v>
      </c>
      <c r="U29" s="100" t="s">
        <v>520</v>
      </c>
      <c r="V29" s="102"/>
      <c r="W29" s="100" t="s">
        <v>68</v>
      </c>
      <c r="X29" s="97" t="s">
        <v>67</v>
      </c>
      <c r="Y29" s="100" t="s">
        <v>517</v>
      </c>
      <c r="Z29" s="100" t="s">
        <v>517</v>
      </c>
      <c r="AA29" s="100" t="s">
        <v>68</v>
      </c>
      <c r="AB29" s="100" t="s">
        <v>68</v>
      </c>
      <c r="AC29" s="100" t="s">
        <v>517</v>
      </c>
      <c r="AD29" s="100" t="s">
        <v>68</v>
      </c>
      <c r="AE29" s="100" t="s">
        <v>67</v>
      </c>
      <c r="AF29" s="100" t="s">
        <v>68</v>
      </c>
      <c r="AG29" s="100" t="s">
        <v>517</v>
      </c>
      <c r="AH29" s="100" t="s">
        <v>68</v>
      </c>
      <c r="AI29" s="102"/>
      <c r="AJ29" s="102"/>
      <c r="AK29" s="100" t="s">
        <v>521</v>
      </c>
      <c r="AL29" s="163"/>
    </row>
    <row r="30" spans="1:38" s="69" customFormat="1" ht="15" customHeight="1">
      <c r="A30" s="103">
        <v>29</v>
      </c>
      <c r="B30" s="104" t="s">
        <v>13</v>
      </c>
      <c r="C30" s="104" t="s">
        <v>418</v>
      </c>
      <c r="D30" s="104" t="s">
        <v>419</v>
      </c>
      <c r="E30" s="104" t="s">
        <v>12</v>
      </c>
      <c r="F30" s="103" t="s">
        <v>511</v>
      </c>
      <c r="G30" s="103" t="s">
        <v>421</v>
      </c>
      <c r="H30" s="103" t="s">
        <v>61</v>
      </c>
      <c r="I30" s="103" t="s">
        <v>422</v>
      </c>
      <c r="J30" s="105">
        <v>44104</v>
      </c>
      <c r="K30" s="103" t="s">
        <v>423</v>
      </c>
      <c r="L30" s="77" t="str">
        <f>LEFT(Tabla6[[#This Row],[Cedula]],4)&amp;"_"&amp;COUNTIF($Q$2:$Q$63,$Q30)&amp;"_"&amp;COUNTIF($Q$2:Q30,$Q30)</f>
        <v>8222_1_1</v>
      </c>
      <c r="M30" s="94" t="str">
        <f>Tabla6[[#This Row],[Correlativo Beneficiaries]]&amp;"_"&amp;TEXT(COUNTIF($L$2:L30,Tabla6[[#This Row],[Correlativo Beneficiaries]]),"0000")</f>
        <v>8222_1_1_0001</v>
      </c>
      <c r="N30" s="103" t="s">
        <v>200</v>
      </c>
      <c r="O30" s="106"/>
      <c r="P30" s="103" t="s">
        <v>522</v>
      </c>
      <c r="Q30" s="132">
        <v>8222806</v>
      </c>
      <c r="R30" s="103" t="s">
        <v>66</v>
      </c>
      <c r="S30" s="103">
        <v>55</v>
      </c>
      <c r="T30" s="77" t="str">
        <f>IF(Tabla6[[#This Row],[Edad]]="","",IF(Tabla6[[#This Row],[Edad]]&lt;=4,"&lt;5",IF(Tabla6[[#This Row],[Edad]]&lt;=17,"5-17",IF(Tabla6[[#This Row],[Edad]]&lt;=49,"18-49","&gt;50"))))</f>
        <v>&gt;50</v>
      </c>
      <c r="U30" s="103" t="s">
        <v>523</v>
      </c>
      <c r="V30" s="106"/>
      <c r="W30" s="103" t="s">
        <v>68</v>
      </c>
      <c r="X30" s="97" t="s">
        <v>67</v>
      </c>
      <c r="Y30" s="103" t="s">
        <v>68</v>
      </c>
      <c r="Z30" s="103" t="s">
        <v>68</v>
      </c>
      <c r="AA30" s="103" t="s">
        <v>68</v>
      </c>
      <c r="AB30" s="103" t="s">
        <v>68</v>
      </c>
      <c r="AC30" s="103" t="s">
        <v>517</v>
      </c>
      <c r="AD30" s="103" t="s">
        <v>68</v>
      </c>
      <c r="AE30" s="103" t="s">
        <v>67</v>
      </c>
      <c r="AF30" s="103" t="s">
        <v>68</v>
      </c>
      <c r="AG30" s="103" t="s">
        <v>517</v>
      </c>
      <c r="AH30" s="103" t="s">
        <v>68</v>
      </c>
      <c r="AI30" s="106"/>
      <c r="AJ30" s="106"/>
      <c r="AK30" s="103" t="s">
        <v>524</v>
      </c>
      <c r="AL30" s="70"/>
    </row>
    <row r="31" spans="1:38" s="69" customFormat="1" ht="15" customHeight="1">
      <c r="A31" s="98">
        <v>30</v>
      </c>
      <c r="B31" s="99" t="s">
        <v>13</v>
      </c>
      <c r="C31" s="99" t="s">
        <v>418</v>
      </c>
      <c r="D31" s="99" t="s">
        <v>419</v>
      </c>
      <c r="E31" s="99" t="s">
        <v>12</v>
      </c>
      <c r="F31" s="100" t="s">
        <v>511</v>
      </c>
      <c r="G31" s="100" t="s">
        <v>421</v>
      </c>
      <c r="H31" s="100" t="s">
        <v>61</v>
      </c>
      <c r="I31" s="100" t="s">
        <v>422</v>
      </c>
      <c r="J31" s="101">
        <v>44104</v>
      </c>
      <c r="K31" s="100" t="s">
        <v>423</v>
      </c>
      <c r="L31" s="77" t="str">
        <f>LEFT(Tabla6[[#This Row],[Cedula]],4)&amp;"_"&amp;COUNTIF($Q$2:$Q$63,$Q31)&amp;"_"&amp;COUNTIF($Q$2:Q31,$Q31)</f>
        <v>1413_1_1</v>
      </c>
      <c r="M31" s="94" t="str">
        <f>Tabla6[[#This Row],[Correlativo Beneficiaries]]&amp;"_"&amp;TEXT(COUNTIF($L$2:L31,Tabla6[[#This Row],[Correlativo Beneficiaries]]),"0000")</f>
        <v>1413_1_1_0001</v>
      </c>
      <c r="N31" s="100" t="s">
        <v>525</v>
      </c>
      <c r="O31" s="102"/>
      <c r="P31" s="100" t="s">
        <v>110</v>
      </c>
      <c r="Q31" s="131">
        <v>14139962</v>
      </c>
      <c r="R31" s="100" t="s">
        <v>66</v>
      </c>
      <c r="S31" s="100">
        <v>61</v>
      </c>
      <c r="T31" s="77" t="str">
        <f>IF(Tabla6[[#This Row],[Edad]]="","",IF(Tabla6[[#This Row],[Edad]]&lt;=4,"&lt;5",IF(Tabla6[[#This Row],[Edad]]&lt;=17,"5-17",IF(Tabla6[[#This Row],[Edad]]&lt;=49,"18-49","&gt;50"))))</f>
        <v>&gt;50</v>
      </c>
      <c r="U31" s="100" t="s">
        <v>526</v>
      </c>
      <c r="V31" s="102"/>
      <c r="W31" s="100" t="s">
        <v>68</v>
      </c>
      <c r="X31" s="97" t="s">
        <v>67</v>
      </c>
      <c r="Y31" s="100" t="s">
        <v>68</v>
      </c>
      <c r="Z31" s="100" t="s">
        <v>68</v>
      </c>
      <c r="AA31" s="100" t="s">
        <v>68</v>
      </c>
      <c r="AB31" s="100" t="s">
        <v>68</v>
      </c>
      <c r="AC31" s="100" t="s">
        <v>517</v>
      </c>
      <c r="AD31" s="100" t="s">
        <v>68</v>
      </c>
      <c r="AE31" s="100" t="s">
        <v>67</v>
      </c>
      <c r="AF31" s="100" t="s">
        <v>68</v>
      </c>
      <c r="AG31" s="100" t="s">
        <v>517</v>
      </c>
      <c r="AH31" s="100" t="s">
        <v>68</v>
      </c>
      <c r="AI31" s="100" t="s">
        <v>68</v>
      </c>
      <c r="AJ31" s="100" t="s">
        <v>68</v>
      </c>
      <c r="AK31" s="100" t="s">
        <v>521</v>
      </c>
      <c r="AL31" s="163"/>
    </row>
    <row r="32" spans="1:38" s="69" customFormat="1" ht="15" customHeight="1">
      <c r="A32" s="103">
        <v>31</v>
      </c>
      <c r="B32" s="104" t="s">
        <v>13</v>
      </c>
      <c r="C32" s="104" t="s">
        <v>418</v>
      </c>
      <c r="D32" s="104" t="s">
        <v>419</v>
      </c>
      <c r="E32" s="104" t="s">
        <v>12</v>
      </c>
      <c r="F32" s="103" t="s">
        <v>511</v>
      </c>
      <c r="G32" s="103" t="s">
        <v>421</v>
      </c>
      <c r="H32" s="103" t="s">
        <v>61</v>
      </c>
      <c r="I32" s="103" t="s">
        <v>422</v>
      </c>
      <c r="J32" s="105">
        <v>44104</v>
      </c>
      <c r="K32" s="103" t="s">
        <v>423</v>
      </c>
      <c r="L32" s="77" t="str">
        <f>LEFT(Tabla6[[#This Row],[Cedula]],4)&amp;"_"&amp;COUNTIF($Q$2:$Q$63,$Q32)&amp;"_"&amp;COUNTIF($Q$2:Q32,$Q32)</f>
        <v>8765_1_1</v>
      </c>
      <c r="M32" s="94" t="str">
        <f>Tabla6[[#This Row],[Correlativo Beneficiaries]]&amp;"_"&amp;TEXT(COUNTIF($L$2:L32,Tabla6[[#This Row],[Correlativo Beneficiaries]]),"0000")</f>
        <v>8765_1_1_0001</v>
      </c>
      <c r="N32" s="103" t="s">
        <v>206</v>
      </c>
      <c r="O32" s="106"/>
      <c r="P32" s="103" t="s">
        <v>527</v>
      </c>
      <c r="Q32" s="132">
        <v>8765575</v>
      </c>
      <c r="R32" s="103" t="s">
        <v>66</v>
      </c>
      <c r="S32" s="103">
        <v>53</v>
      </c>
      <c r="T32" s="77" t="str">
        <f>IF(Tabla6[[#This Row],[Edad]]="","",IF(Tabla6[[#This Row],[Edad]]&lt;=4,"&lt;5",IF(Tabla6[[#This Row],[Edad]]&lt;=17,"5-17",IF(Tabla6[[#This Row],[Edad]]&lt;=49,"18-49","&gt;50"))))</f>
        <v>&gt;50</v>
      </c>
      <c r="U32" s="103" t="s">
        <v>528</v>
      </c>
      <c r="V32" s="106"/>
      <c r="W32" s="103" t="s">
        <v>68</v>
      </c>
      <c r="X32" s="97" t="s">
        <v>67</v>
      </c>
      <c r="Y32" s="103" t="s">
        <v>517</v>
      </c>
      <c r="Z32" s="103" t="s">
        <v>68</v>
      </c>
      <c r="AA32" s="103" t="s">
        <v>68</v>
      </c>
      <c r="AB32" s="103" t="s">
        <v>68</v>
      </c>
      <c r="AC32" s="103" t="s">
        <v>517</v>
      </c>
      <c r="AD32" s="103" t="s">
        <v>68</v>
      </c>
      <c r="AE32" s="103" t="s">
        <v>67</v>
      </c>
      <c r="AF32" s="103" t="s">
        <v>68</v>
      </c>
      <c r="AG32" s="103" t="s">
        <v>517</v>
      </c>
      <c r="AH32" s="103" t="s">
        <v>68</v>
      </c>
      <c r="AI32" s="103" t="s">
        <v>68</v>
      </c>
      <c r="AJ32" s="103" t="s">
        <v>68</v>
      </c>
      <c r="AK32" s="103" t="s">
        <v>521</v>
      </c>
      <c r="AL32" s="70"/>
    </row>
    <row r="33" spans="1:38" s="69" customFormat="1" ht="15" customHeight="1">
      <c r="A33" s="98">
        <v>32</v>
      </c>
      <c r="B33" s="99" t="s">
        <v>13</v>
      </c>
      <c r="C33" s="99" t="s">
        <v>418</v>
      </c>
      <c r="D33" s="99" t="s">
        <v>419</v>
      </c>
      <c r="E33" s="99" t="s">
        <v>12</v>
      </c>
      <c r="F33" s="100" t="s">
        <v>511</v>
      </c>
      <c r="G33" s="100" t="s">
        <v>421</v>
      </c>
      <c r="H33" s="100" t="s">
        <v>61</v>
      </c>
      <c r="I33" s="100" t="s">
        <v>422</v>
      </c>
      <c r="J33" s="101">
        <v>44104</v>
      </c>
      <c r="K33" s="100" t="s">
        <v>423</v>
      </c>
      <c r="L33" s="77" t="str">
        <f>LEFT(Tabla6[[#This Row],[Cedula]],4)&amp;"_"&amp;COUNTIF($Q$2:$Q$63,$Q33)&amp;"_"&amp;COUNTIF($Q$2:Q33,$Q33)</f>
        <v>4428_1_1</v>
      </c>
      <c r="M33" s="94" t="str">
        <f>Tabla6[[#This Row],[Correlativo Beneficiaries]]&amp;"_"&amp;TEXT(COUNTIF($L$2:L33,Tabla6[[#This Row],[Correlativo Beneficiaries]]),"0000")</f>
        <v>4428_1_1_0001</v>
      </c>
      <c r="N33" s="100" t="s">
        <v>529</v>
      </c>
      <c r="O33" s="102"/>
      <c r="P33" s="100" t="s">
        <v>530</v>
      </c>
      <c r="Q33" s="131">
        <v>4428398</v>
      </c>
      <c r="R33" s="100" t="s">
        <v>66</v>
      </c>
      <c r="S33" s="100">
        <v>76</v>
      </c>
      <c r="T33" s="77" t="str">
        <f>IF(Tabla6[[#This Row],[Edad]]="","",IF(Tabla6[[#This Row],[Edad]]&lt;=4,"&lt;5",IF(Tabla6[[#This Row],[Edad]]&lt;=17,"5-17",IF(Tabla6[[#This Row],[Edad]]&lt;=49,"18-49","&gt;50"))))</f>
        <v>&gt;50</v>
      </c>
      <c r="U33" s="100" t="s">
        <v>531</v>
      </c>
      <c r="V33" s="102"/>
      <c r="W33" s="100" t="s">
        <v>68</v>
      </c>
      <c r="X33" s="97" t="s">
        <v>67</v>
      </c>
      <c r="Y33" s="100" t="s">
        <v>68</v>
      </c>
      <c r="Z33" s="100" t="s">
        <v>68</v>
      </c>
      <c r="AA33" s="100" t="s">
        <v>68</v>
      </c>
      <c r="AB33" s="100" t="s">
        <v>68</v>
      </c>
      <c r="AC33" s="100" t="s">
        <v>517</v>
      </c>
      <c r="AD33" s="100" t="s">
        <v>68</v>
      </c>
      <c r="AE33" s="100" t="s">
        <v>67</v>
      </c>
      <c r="AF33" s="100" t="s">
        <v>68</v>
      </c>
      <c r="AG33" s="100" t="s">
        <v>517</v>
      </c>
      <c r="AH33" s="100" t="s">
        <v>68</v>
      </c>
      <c r="AI33" s="100" t="s">
        <v>68</v>
      </c>
      <c r="AJ33" s="100" t="s">
        <v>68</v>
      </c>
      <c r="AK33" s="100" t="s">
        <v>521</v>
      </c>
      <c r="AL33" s="163"/>
    </row>
    <row r="34" spans="1:38" s="69" customFormat="1" ht="15" customHeight="1">
      <c r="A34" s="103">
        <v>33</v>
      </c>
      <c r="B34" s="104" t="s">
        <v>13</v>
      </c>
      <c r="C34" s="104" t="s">
        <v>418</v>
      </c>
      <c r="D34" s="104" t="s">
        <v>419</v>
      </c>
      <c r="E34" s="104" t="s">
        <v>12</v>
      </c>
      <c r="F34" s="103" t="s">
        <v>511</v>
      </c>
      <c r="G34" s="103" t="s">
        <v>421</v>
      </c>
      <c r="H34" s="103" t="s">
        <v>61</v>
      </c>
      <c r="I34" s="103" t="s">
        <v>422</v>
      </c>
      <c r="J34" s="105">
        <v>44104</v>
      </c>
      <c r="K34" s="103" t="s">
        <v>423</v>
      </c>
      <c r="L34" s="77" t="str">
        <f>LEFT(Tabla6[[#This Row],[Cedula]],4)&amp;"_"&amp;COUNTIF($Q$2:$Q$63,$Q34)&amp;"_"&amp;COUNTIF($Q$2:Q34,$Q34)</f>
        <v>2145_1_1</v>
      </c>
      <c r="M34" s="94" t="str">
        <f>Tabla6[[#This Row],[Correlativo Beneficiaries]]&amp;"_"&amp;TEXT(COUNTIF($L$2:L34,Tabla6[[#This Row],[Correlativo Beneficiaries]]),"0000")</f>
        <v>2145_1_1_0001</v>
      </c>
      <c r="N34" s="103" t="s">
        <v>532</v>
      </c>
      <c r="O34" s="106"/>
      <c r="P34" s="103" t="s">
        <v>533</v>
      </c>
      <c r="Q34" s="132">
        <v>2145944</v>
      </c>
      <c r="R34" s="103" t="s">
        <v>66</v>
      </c>
      <c r="S34" s="103">
        <v>77</v>
      </c>
      <c r="T34" s="77" t="str">
        <f>IF(Tabla6[[#This Row],[Edad]]="","",IF(Tabla6[[#This Row],[Edad]]&lt;=4,"&lt;5",IF(Tabla6[[#This Row],[Edad]]&lt;=17,"5-17",IF(Tabla6[[#This Row],[Edad]]&lt;=49,"18-49","&gt;50"))))</f>
        <v>&gt;50</v>
      </c>
      <c r="U34" s="103" t="s">
        <v>534</v>
      </c>
      <c r="V34" s="106"/>
      <c r="W34" s="103" t="s">
        <v>68</v>
      </c>
      <c r="X34" s="97" t="s">
        <v>67</v>
      </c>
      <c r="Y34" s="103" t="s">
        <v>517</v>
      </c>
      <c r="Z34" s="103" t="s">
        <v>68</v>
      </c>
      <c r="AA34" s="103" t="s">
        <v>68</v>
      </c>
      <c r="AB34" s="103" t="s">
        <v>68</v>
      </c>
      <c r="AC34" s="103" t="s">
        <v>517</v>
      </c>
      <c r="AD34" s="103" t="s">
        <v>68</v>
      </c>
      <c r="AE34" s="103" t="s">
        <v>67</v>
      </c>
      <c r="AF34" s="103" t="s">
        <v>68</v>
      </c>
      <c r="AG34" s="103" t="s">
        <v>517</v>
      </c>
      <c r="AH34" s="103" t="s">
        <v>68</v>
      </c>
      <c r="AI34" s="103" t="s">
        <v>68</v>
      </c>
      <c r="AJ34" s="103" t="s">
        <v>68</v>
      </c>
      <c r="AK34" s="103" t="s">
        <v>535</v>
      </c>
      <c r="AL34" s="70"/>
    </row>
    <row r="35" spans="1:38" s="69" customFormat="1" ht="15" customHeight="1">
      <c r="A35" s="98">
        <v>34</v>
      </c>
      <c r="B35" s="99" t="s">
        <v>13</v>
      </c>
      <c r="C35" s="99" t="s">
        <v>418</v>
      </c>
      <c r="D35" s="99" t="s">
        <v>419</v>
      </c>
      <c r="E35" s="99" t="s">
        <v>12</v>
      </c>
      <c r="F35" s="100" t="s">
        <v>511</v>
      </c>
      <c r="G35" s="100" t="s">
        <v>421</v>
      </c>
      <c r="H35" s="100" t="s">
        <v>61</v>
      </c>
      <c r="I35" s="100" t="s">
        <v>422</v>
      </c>
      <c r="J35" s="101">
        <v>44104</v>
      </c>
      <c r="K35" s="100" t="s">
        <v>423</v>
      </c>
      <c r="L35" s="77" t="str">
        <f>LEFT(Tabla6[[#This Row],[Cedula]],4)&amp;"_"&amp;COUNTIF($Q$2:$Q$63,$Q35)&amp;"_"&amp;COUNTIF($Q$2:Q35,$Q35)</f>
        <v>1770_1_1</v>
      </c>
      <c r="M35" s="94" t="str">
        <f>Tabla6[[#This Row],[Correlativo Beneficiaries]]&amp;"_"&amp;TEXT(COUNTIF($L$2:L35,Tabla6[[#This Row],[Correlativo Beneficiaries]]),"0000")</f>
        <v>1770_1_1_0001</v>
      </c>
      <c r="N35" s="100" t="s">
        <v>536</v>
      </c>
      <c r="O35" s="102"/>
      <c r="P35" s="100" t="s">
        <v>537</v>
      </c>
      <c r="Q35" s="131">
        <v>17705854</v>
      </c>
      <c r="R35" s="100" t="s">
        <v>66</v>
      </c>
      <c r="S35" s="100">
        <v>36</v>
      </c>
      <c r="T35" s="77" t="str">
        <f>IF(Tabla6[[#This Row],[Edad]]="","",IF(Tabla6[[#This Row],[Edad]]&lt;=4,"&lt;5",IF(Tabla6[[#This Row],[Edad]]&lt;=17,"5-17",IF(Tabla6[[#This Row],[Edad]]&lt;=49,"18-49","&gt;50"))))</f>
        <v>18-49</v>
      </c>
      <c r="U35" s="100" t="s">
        <v>538</v>
      </c>
      <c r="V35" s="102"/>
      <c r="W35" s="100" t="s">
        <v>68</v>
      </c>
      <c r="X35" s="97" t="s">
        <v>67</v>
      </c>
      <c r="Y35" s="100" t="s">
        <v>68</v>
      </c>
      <c r="Z35" s="100" t="s">
        <v>68</v>
      </c>
      <c r="AA35" s="100" t="s">
        <v>68</v>
      </c>
      <c r="AB35" s="100" t="s">
        <v>68</v>
      </c>
      <c r="AC35" s="100" t="s">
        <v>517</v>
      </c>
      <c r="AD35" s="100" t="s">
        <v>68</v>
      </c>
      <c r="AE35" s="100" t="s">
        <v>67</v>
      </c>
      <c r="AF35" s="100" t="s">
        <v>68</v>
      </c>
      <c r="AG35" s="100" t="s">
        <v>517</v>
      </c>
      <c r="AH35" s="100" t="s">
        <v>68</v>
      </c>
      <c r="AI35" s="100" t="s">
        <v>68</v>
      </c>
      <c r="AJ35" s="100" t="s">
        <v>68</v>
      </c>
      <c r="AK35" s="100" t="s">
        <v>521</v>
      </c>
      <c r="AL35" s="163"/>
    </row>
    <row r="36" spans="1:38" s="69" customFormat="1" ht="15" customHeight="1">
      <c r="A36" s="103">
        <v>35</v>
      </c>
      <c r="B36" s="104" t="s">
        <v>13</v>
      </c>
      <c r="C36" s="104" t="s">
        <v>418</v>
      </c>
      <c r="D36" s="104" t="s">
        <v>419</v>
      </c>
      <c r="E36" s="104" t="s">
        <v>12</v>
      </c>
      <c r="F36" s="103" t="s">
        <v>511</v>
      </c>
      <c r="G36" s="103" t="s">
        <v>421</v>
      </c>
      <c r="H36" s="103" t="s">
        <v>61</v>
      </c>
      <c r="I36" s="103" t="s">
        <v>422</v>
      </c>
      <c r="J36" s="105">
        <v>44104</v>
      </c>
      <c r="K36" s="103" t="s">
        <v>423</v>
      </c>
      <c r="L36" s="77" t="str">
        <f>LEFT(Tabla6[[#This Row],[Cedula]],4)&amp;"_"&amp;COUNTIF($Q$2:$Q$63,$Q36)&amp;"_"&amp;COUNTIF($Q$2:Q36,$Q36)</f>
        <v>6387_1_1</v>
      </c>
      <c r="M36" s="94" t="str">
        <f>Tabla6[[#This Row],[Correlativo Beneficiaries]]&amp;"_"&amp;TEXT(COUNTIF($L$2:L36,Tabla6[[#This Row],[Correlativo Beneficiaries]]),"0000")</f>
        <v>6387_1_1_0001</v>
      </c>
      <c r="N36" s="103" t="s">
        <v>539</v>
      </c>
      <c r="O36" s="106"/>
      <c r="P36" s="103" t="s">
        <v>97</v>
      </c>
      <c r="Q36" s="132">
        <v>6387121</v>
      </c>
      <c r="R36" s="103" t="s">
        <v>66</v>
      </c>
      <c r="S36" s="103">
        <v>64</v>
      </c>
      <c r="T36" s="77" t="str">
        <f>IF(Tabla6[[#This Row],[Edad]]="","",IF(Tabla6[[#This Row],[Edad]]&lt;=4,"&lt;5",IF(Tabla6[[#This Row],[Edad]]&lt;=17,"5-17",IF(Tabla6[[#This Row],[Edad]]&lt;=49,"18-49","&gt;50"))))</f>
        <v>&gt;50</v>
      </c>
      <c r="U36" s="103" t="s">
        <v>540</v>
      </c>
      <c r="V36" s="106"/>
      <c r="W36" s="103" t="s">
        <v>68</v>
      </c>
      <c r="X36" s="97" t="s">
        <v>67</v>
      </c>
      <c r="Y36" s="103" t="s">
        <v>68</v>
      </c>
      <c r="Z36" s="103" t="s">
        <v>68</v>
      </c>
      <c r="AA36" s="103" t="s">
        <v>68</v>
      </c>
      <c r="AB36" s="103" t="s">
        <v>68</v>
      </c>
      <c r="AC36" s="103" t="s">
        <v>68</v>
      </c>
      <c r="AD36" s="103" t="s">
        <v>68</v>
      </c>
      <c r="AE36" s="103" t="s">
        <v>67</v>
      </c>
      <c r="AF36" s="103" t="s">
        <v>68</v>
      </c>
      <c r="AG36" s="103" t="s">
        <v>517</v>
      </c>
      <c r="AH36" s="103" t="s">
        <v>68</v>
      </c>
      <c r="AI36" s="103" t="s">
        <v>68</v>
      </c>
      <c r="AJ36" s="103" t="s">
        <v>68</v>
      </c>
      <c r="AK36" s="103" t="s">
        <v>535</v>
      </c>
      <c r="AL36" s="70"/>
    </row>
    <row r="37" spans="1:38" s="69" customFormat="1" ht="15" customHeight="1">
      <c r="A37" s="98">
        <v>36</v>
      </c>
      <c r="B37" s="99" t="s">
        <v>13</v>
      </c>
      <c r="C37" s="99" t="s">
        <v>418</v>
      </c>
      <c r="D37" s="99" t="s">
        <v>419</v>
      </c>
      <c r="E37" s="99" t="s">
        <v>12</v>
      </c>
      <c r="F37" s="100" t="s">
        <v>511</v>
      </c>
      <c r="G37" s="100" t="s">
        <v>421</v>
      </c>
      <c r="H37" s="100" t="s">
        <v>61</v>
      </c>
      <c r="I37" s="100" t="s">
        <v>422</v>
      </c>
      <c r="J37" s="101">
        <v>44104</v>
      </c>
      <c r="K37" s="100" t="s">
        <v>423</v>
      </c>
      <c r="L37" s="77" t="str">
        <f>LEFT(Tabla6[[#This Row],[Cedula]],4)&amp;"_"&amp;COUNTIF($Q$2:$Q$63,$Q37)&amp;"_"&amp;COUNTIF($Q$2:Q37,$Q37)</f>
        <v>1714_1_1</v>
      </c>
      <c r="M37" s="94" t="str">
        <f>Tabla6[[#This Row],[Correlativo Beneficiaries]]&amp;"_"&amp;TEXT(COUNTIF($L$2:L37,Tabla6[[#This Row],[Correlativo Beneficiaries]]),"0000")</f>
        <v>1714_1_1_0001</v>
      </c>
      <c r="N37" s="103" t="s">
        <v>100</v>
      </c>
      <c r="O37" s="106"/>
      <c r="P37" s="103" t="s">
        <v>541</v>
      </c>
      <c r="Q37" s="133">
        <v>17140737</v>
      </c>
      <c r="R37" s="100" t="s">
        <v>66</v>
      </c>
      <c r="S37" s="100">
        <v>36</v>
      </c>
      <c r="T37" s="77" t="str">
        <f>IF(Tabla6[[#This Row],[Edad]]="","",IF(Tabla6[[#This Row],[Edad]]&lt;=4,"&lt;5",IF(Tabla6[[#This Row],[Edad]]&lt;=17,"5-17",IF(Tabla6[[#This Row],[Edad]]&lt;=49,"18-49","&gt;50"))))</f>
        <v>18-49</v>
      </c>
      <c r="U37" s="100" t="s">
        <v>542</v>
      </c>
      <c r="V37" s="102"/>
      <c r="W37" s="100" t="s">
        <v>68</v>
      </c>
      <c r="X37" s="97" t="s">
        <v>67</v>
      </c>
      <c r="Y37" s="100" t="s">
        <v>68</v>
      </c>
      <c r="Z37" s="100" t="s">
        <v>68</v>
      </c>
      <c r="AA37" s="100" t="s">
        <v>68</v>
      </c>
      <c r="AB37" s="100" t="s">
        <v>68</v>
      </c>
      <c r="AC37" s="100" t="s">
        <v>68</v>
      </c>
      <c r="AD37" s="100" t="s">
        <v>68</v>
      </c>
      <c r="AE37" s="100" t="s">
        <v>67</v>
      </c>
      <c r="AF37" s="100" t="s">
        <v>68</v>
      </c>
      <c r="AG37" s="100" t="s">
        <v>517</v>
      </c>
      <c r="AH37" s="100" t="s">
        <v>68</v>
      </c>
      <c r="AI37" s="100" t="s">
        <v>68</v>
      </c>
      <c r="AJ37" s="100" t="s">
        <v>68</v>
      </c>
      <c r="AK37" s="100" t="s">
        <v>535</v>
      </c>
      <c r="AL37" s="163"/>
    </row>
    <row r="38" spans="1:38" s="69" customFormat="1" ht="15" customHeight="1">
      <c r="A38" s="103">
        <v>37</v>
      </c>
      <c r="B38" s="104" t="s">
        <v>13</v>
      </c>
      <c r="C38" s="104" t="s">
        <v>418</v>
      </c>
      <c r="D38" s="104" t="s">
        <v>419</v>
      </c>
      <c r="E38" s="104" t="s">
        <v>12</v>
      </c>
      <c r="F38" s="103" t="s">
        <v>511</v>
      </c>
      <c r="G38" s="103" t="s">
        <v>421</v>
      </c>
      <c r="H38" s="103" t="s">
        <v>61</v>
      </c>
      <c r="I38" s="103" t="s">
        <v>422</v>
      </c>
      <c r="J38" s="105">
        <v>44104</v>
      </c>
      <c r="K38" s="103" t="s">
        <v>423</v>
      </c>
      <c r="L38" s="77" t="str">
        <f>LEFT(Tabla6[[#This Row],[Cedula]],4)&amp;"_"&amp;COUNTIF($Q$2:$Q$63,$Q38)&amp;"_"&amp;COUNTIF($Q$2:Q38,$Q38)</f>
        <v>1714_1_1</v>
      </c>
      <c r="M38" s="94" t="str">
        <f>Tabla6[[#This Row],[Correlativo Beneficiaries]]&amp;"_"&amp;TEXT(COUNTIF($L$2:L38,Tabla6[[#This Row],[Correlativo Beneficiaries]]),"0000")</f>
        <v>1714_1_1_0002</v>
      </c>
      <c r="N38" s="103" t="s">
        <v>100</v>
      </c>
      <c r="O38" s="106"/>
      <c r="P38" s="103" t="s">
        <v>233</v>
      </c>
      <c r="Q38" s="132">
        <v>17140735</v>
      </c>
      <c r="R38" s="103" t="s">
        <v>66</v>
      </c>
      <c r="S38" s="103">
        <v>37</v>
      </c>
      <c r="T38" s="77" t="str">
        <f>IF(Tabla6[[#This Row],[Edad]]="","",IF(Tabla6[[#This Row],[Edad]]&lt;=4,"&lt;5",IF(Tabla6[[#This Row],[Edad]]&lt;=17,"5-17",IF(Tabla6[[#This Row],[Edad]]&lt;=49,"18-49","&gt;50"))))</f>
        <v>18-49</v>
      </c>
      <c r="U38" s="103" t="s">
        <v>543</v>
      </c>
      <c r="V38" s="106"/>
      <c r="W38" s="103" t="s">
        <v>68</v>
      </c>
      <c r="X38" s="97" t="s">
        <v>67</v>
      </c>
      <c r="Y38" s="103" t="s">
        <v>68</v>
      </c>
      <c r="Z38" s="103" t="s">
        <v>517</v>
      </c>
      <c r="AA38" s="103" t="s">
        <v>68</v>
      </c>
      <c r="AB38" s="103" t="s">
        <v>68</v>
      </c>
      <c r="AC38" s="103" t="s">
        <v>68</v>
      </c>
      <c r="AD38" s="103" t="s">
        <v>68</v>
      </c>
      <c r="AE38" s="103" t="s">
        <v>67</v>
      </c>
      <c r="AF38" s="103" t="s">
        <v>68</v>
      </c>
      <c r="AG38" s="103" t="s">
        <v>517</v>
      </c>
      <c r="AH38" s="103" t="s">
        <v>68</v>
      </c>
      <c r="AI38" s="103" t="s">
        <v>68</v>
      </c>
      <c r="AJ38" s="103" t="s">
        <v>68</v>
      </c>
      <c r="AK38" s="103" t="s">
        <v>535</v>
      </c>
      <c r="AL38" s="70"/>
    </row>
    <row r="39" spans="1:38" s="69" customFormat="1" ht="15" customHeight="1">
      <c r="A39" s="98">
        <v>38</v>
      </c>
      <c r="B39" s="99" t="s">
        <v>13</v>
      </c>
      <c r="C39" s="99" t="s">
        <v>418</v>
      </c>
      <c r="D39" s="99" t="s">
        <v>419</v>
      </c>
      <c r="E39" s="99" t="s">
        <v>12</v>
      </c>
      <c r="F39" s="100" t="s">
        <v>511</v>
      </c>
      <c r="G39" s="100" t="s">
        <v>421</v>
      </c>
      <c r="H39" s="100" t="s">
        <v>61</v>
      </c>
      <c r="I39" s="100" t="s">
        <v>422</v>
      </c>
      <c r="J39" s="101">
        <v>44104</v>
      </c>
      <c r="K39" s="100" t="s">
        <v>423</v>
      </c>
      <c r="L39" s="77" t="str">
        <f>LEFT(Tabla6[[#This Row],[Cedula]],4)&amp;"_"&amp;COUNTIF($Q$2:$Q$63,$Q39)&amp;"_"&amp;COUNTIF($Q$2:Q39,$Q39)</f>
        <v>1045_1_1</v>
      </c>
      <c r="M39" s="94" t="str">
        <f>Tabla6[[#This Row],[Correlativo Beneficiaries]]&amp;"_"&amp;TEXT(COUNTIF($L$2:L39,Tabla6[[#This Row],[Correlativo Beneficiaries]]),"0000")</f>
        <v>1045_1_1_0001</v>
      </c>
      <c r="N39" s="100" t="s">
        <v>458</v>
      </c>
      <c r="O39" s="102"/>
      <c r="P39" s="100" t="s">
        <v>544</v>
      </c>
      <c r="Q39" s="131">
        <v>10456280</v>
      </c>
      <c r="R39" s="100" t="s">
        <v>66</v>
      </c>
      <c r="S39" s="100">
        <v>53</v>
      </c>
      <c r="T39" s="77" t="str">
        <f>IF(Tabla6[[#This Row],[Edad]]="","",IF(Tabla6[[#This Row],[Edad]]&lt;=4,"&lt;5",IF(Tabla6[[#This Row],[Edad]]&lt;=17,"5-17",IF(Tabla6[[#This Row],[Edad]]&lt;=49,"18-49","&gt;50"))))</f>
        <v>&gt;50</v>
      </c>
      <c r="U39" s="100" t="s">
        <v>545</v>
      </c>
      <c r="V39" s="102"/>
      <c r="W39" s="100" t="s">
        <v>68</v>
      </c>
      <c r="X39" s="97" t="s">
        <v>67</v>
      </c>
      <c r="Y39" s="100" t="s">
        <v>68</v>
      </c>
      <c r="Z39" s="100" t="s">
        <v>68</v>
      </c>
      <c r="AA39" s="100" t="s">
        <v>68</v>
      </c>
      <c r="AB39" s="100" t="s">
        <v>68</v>
      </c>
      <c r="AC39" s="100" t="s">
        <v>68</v>
      </c>
      <c r="AD39" s="100" t="s">
        <v>68</v>
      </c>
      <c r="AE39" s="100" t="s">
        <v>67</v>
      </c>
      <c r="AF39" s="100" t="s">
        <v>68</v>
      </c>
      <c r="AG39" s="100" t="s">
        <v>517</v>
      </c>
      <c r="AH39" s="100" t="s">
        <v>68</v>
      </c>
      <c r="AI39" s="100" t="s">
        <v>68</v>
      </c>
      <c r="AJ39" s="100" t="s">
        <v>68</v>
      </c>
      <c r="AK39" s="100" t="s">
        <v>535</v>
      </c>
      <c r="AL39" s="163"/>
    </row>
    <row r="40" spans="1:38" s="69" customFormat="1" ht="15" customHeight="1">
      <c r="A40" s="103">
        <v>39</v>
      </c>
      <c r="B40" s="104" t="s">
        <v>13</v>
      </c>
      <c r="C40" s="104" t="s">
        <v>418</v>
      </c>
      <c r="D40" s="104" t="s">
        <v>419</v>
      </c>
      <c r="E40" s="104" t="s">
        <v>12</v>
      </c>
      <c r="F40" s="103" t="s">
        <v>511</v>
      </c>
      <c r="G40" s="103" t="s">
        <v>421</v>
      </c>
      <c r="H40" s="103" t="s">
        <v>61</v>
      </c>
      <c r="I40" s="103" t="s">
        <v>422</v>
      </c>
      <c r="J40" s="105">
        <v>44104</v>
      </c>
      <c r="K40" s="103" t="s">
        <v>423</v>
      </c>
      <c r="L40" s="77" t="str">
        <f>LEFT(Tabla6[[#This Row],[Cedula]],4)&amp;"_"&amp;COUNTIF($Q$2:$Q$63,$Q40)&amp;"_"&amp;COUNTIF($Q$2:Q40,$Q40)</f>
        <v>1858_1_1</v>
      </c>
      <c r="M40" s="94" t="str">
        <f>Tabla6[[#This Row],[Correlativo Beneficiaries]]&amp;"_"&amp;TEXT(COUNTIF($L$2:L40,Tabla6[[#This Row],[Correlativo Beneficiaries]]),"0000")</f>
        <v>1858_1_1_0001</v>
      </c>
      <c r="N40" s="103" t="s">
        <v>546</v>
      </c>
      <c r="O40" s="106"/>
      <c r="P40" s="103" t="s">
        <v>547</v>
      </c>
      <c r="Q40" s="132">
        <v>18588806</v>
      </c>
      <c r="R40" s="103" t="s">
        <v>66</v>
      </c>
      <c r="S40" s="103">
        <v>33</v>
      </c>
      <c r="T40" s="77" t="str">
        <f>IF(Tabla6[[#This Row],[Edad]]="","",IF(Tabla6[[#This Row],[Edad]]&lt;=4,"&lt;5",IF(Tabla6[[#This Row],[Edad]]&lt;=17,"5-17",IF(Tabla6[[#This Row],[Edad]]&lt;=49,"18-49","&gt;50"))))</f>
        <v>18-49</v>
      </c>
      <c r="U40" s="103" t="s">
        <v>548</v>
      </c>
      <c r="V40" s="106"/>
      <c r="W40" s="103" t="s">
        <v>68</v>
      </c>
      <c r="X40" s="97" t="s">
        <v>67</v>
      </c>
      <c r="Y40" s="103" t="s">
        <v>68</v>
      </c>
      <c r="Z40" s="103" t="s">
        <v>68</v>
      </c>
      <c r="AA40" s="103" t="s">
        <v>68</v>
      </c>
      <c r="AB40" s="103" t="s">
        <v>68</v>
      </c>
      <c r="AC40" s="103" t="s">
        <v>68</v>
      </c>
      <c r="AD40" s="103" t="s">
        <v>68</v>
      </c>
      <c r="AE40" s="103" t="s">
        <v>67</v>
      </c>
      <c r="AF40" s="103" t="s">
        <v>68</v>
      </c>
      <c r="AG40" s="103" t="s">
        <v>517</v>
      </c>
      <c r="AH40" s="103" t="s">
        <v>68</v>
      </c>
      <c r="AI40" s="103" t="s">
        <v>68</v>
      </c>
      <c r="AJ40" s="103" t="s">
        <v>68</v>
      </c>
      <c r="AK40" s="103" t="s">
        <v>535</v>
      </c>
      <c r="AL40" s="70"/>
    </row>
    <row r="41" spans="1:38" s="69" customFormat="1" ht="15" customHeight="1">
      <c r="A41" s="98">
        <v>40</v>
      </c>
      <c r="B41" s="99" t="s">
        <v>13</v>
      </c>
      <c r="C41" s="99" t="s">
        <v>418</v>
      </c>
      <c r="D41" s="99" t="s">
        <v>419</v>
      </c>
      <c r="E41" s="99" t="s">
        <v>12</v>
      </c>
      <c r="F41" s="100" t="s">
        <v>511</v>
      </c>
      <c r="G41" s="100" t="s">
        <v>421</v>
      </c>
      <c r="H41" s="100" t="s">
        <v>61</v>
      </c>
      <c r="I41" s="100" t="s">
        <v>422</v>
      </c>
      <c r="J41" s="101">
        <v>44104</v>
      </c>
      <c r="K41" s="100" t="s">
        <v>423</v>
      </c>
      <c r="L41" s="77" t="str">
        <f>LEFT(Tabla6[[#This Row],[Cedula]],4)&amp;"_"&amp;COUNTIF($Q$2:$Q$63,$Q41)&amp;"_"&amp;COUNTIF($Q$2:Q41,$Q41)</f>
        <v>1908_1_1</v>
      </c>
      <c r="M41" s="94" t="str">
        <f>Tabla6[[#This Row],[Correlativo Beneficiaries]]&amp;"_"&amp;TEXT(COUNTIF($L$2:L41,Tabla6[[#This Row],[Correlativo Beneficiaries]]),"0000")</f>
        <v>1908_1_1_0001</v>
      </c>
      <c r="N41" s="100" t="s">
        <v>200</v>
      </c>
      <c r="O41" s="102"/>
      <c r="P41" s="100" t="s">
        <v>549</v>
      </c>
      <c r="Q41" s="131">
        <v>19087980</v>
      </c>
      <c r="R41" s="100" t="s">
        <v>66</v>
      </c>
      <c r="S41" s="100">
        <v>32</v>
      </c>
      <c r="T41" s="77" t="str">
        <f>IF(Tabla6[[#This Row],[Edad]]="","",IF(Tabla6[[#This Row],[Edad]]&lt;=4,"&lt;5",IF(Tabla6[[#This Row],[Edad]]&lt;=17,"5-17",IF(Tabla6[[#This Row],[Edad]]&lt;=49,"18-49","&gt;50"))))</f>
        <v>18-49</v>
      </c>
      <c r="U41" s="100" t="s">
        <v>550</v>
      </c>
      <c r="V41" s="102"/>
      <c r="W41" s="100" t="s">
        <v>68</v>
      </c>
      <c r="X41" s="97" t="s">
        <v>67</v>
      </c>
      <c r="Y41" s="100" t="s">
        <v>517</v>
      </c>
      <c r="Z41" s="100" t="s">
        <v>517</v>
      </c>
      <c r="AA41" s="100" t="s">
        <v>68</v>
      </c>
      <c r="AB41" s="100" t="s">
        <v>68</v>
      </c>
      <c r="AC41" s="100" t="s">
        <v>68</v>
      </c>
      <c r="AD41" s="100" t="s">
        <v>68</v>
      </c>
      <c r="AE41" s="100" t="s">
        <v>67</v>
      </c>
      <c r="AF41" s="100" t="s">
        <v>68</v>
      </c>
      <c r="AG41" s="100" t="s">
        <v>517</v>
      </c>
      <c r="AH41" s="100" t="s">
        <v>68</v>
      </c>
      <c r="AI41" s="100" t="s">
        <v>68</v>
      </c>
      <c r="AJ41" s="100" t="s">
        <v>68</v>
      </c>
      <c r="AK41" s="100" t="s">
        <v>535</v>
      </c>
      <c r="AL41" s="163"/>
    </row>
    <row r="42" spans="1:38" s="69" customFormat="1" ht="15" customHeight="1">
      <c r="A42" s="103">
        <v>41</v>
      </c>
      <c r="B42" s="104" t="s">
        <v>13</v>
      </c>
      <c r="C42" s="104" t="s">
        <v>418</v>
      </c>
      <c r="D42" s="104" t="s">
        <v>419</v>
      </c>
      <c r="E42" s="104" t="s">
        <v>12</v>
      </c>
      <c r="F42" s="103" t="s">
        <v>475</v>
      </c>
      <c r="G42" s="103" t="s">
        <v>421</v>
      </c>
      <c r="H42" s="103" t="s">
        <v>61</v>
      </c>
      <c r="I42" s="103" t="s">
        <v>422</v>
      </c>
      <c r="J42" s="105">
        <v>44104</v>
      </c>
      <c r="K42" s="103" t="s">
        <v>423</v>
      </c>
      <c r="L42" s="77" t="str">
        <f>LEFT(Tabla6[[#This Row],[Cedula]],4)&amp;"_"&amp;COUNTIF($Q$2:$Q$63,$Q42)&amp;"_"&amp;COUNTIF($Q$2:Q42,$Q42)</f>
        <v>1952_1_1</v>
      </c>
      <c r="M42" s="94" t="str">
        <f>Tabla6[[#This Row],[Correlativo Beneficiaries]]&amp;"_"&amp;TEXT(COUNTIF($L$2:L42,Tabla6[[#This Row],[Correlativo Beneficiaries]]),"0000")</f>
        <v>1952_1_1_0001</v>
      </c>
      <c r="N42" s="103" t="s">
        <v>551</v>
      </c>
      <c r="O42" s="106"/>
      <c r="P42" s="103" t="s">
        <v>552</v>
      </c>
      <c r="Q42" s="132">
        <v>19521678</v>
      </c>
      <c r="R42" s="103" t="s">
        <v>66</v>
      </c>
      <c r="S42" s="103">
        <v>30</v>
      </c>
      <c r="T42" s="77" t="str">
        <f>IF(Tabla6[[#This Row],[Edad]]="","",IF(Tabla6[[#This Row],[Edad]]&lt;=4,"&lt;5",IF(Tabla6[[#This Row],[Edad]]&lt;=17,"5-17",IF(Tabla6[[#This Row],[Edad]]&lt;=49,"18-49","&gt;50"))))</f>
        <v>18-49</v>
      </c>
      <c r="U42" s="103" t="s">
        <v>553</v>
      </c>
      <c r="V42" s="106"/>
      <c r="W42" s="103" t="s">
        <v>68</v>
      </c>
      <c r="X42" s="97" t="s">
        <v>67</v>
      </c>
      <c r="Y42" s="103" t="s">
        <v>67</v>
      </c>
      <c r="Z42" s="103" t="s">
        <v>67</v>
      </c>
      <c r="AA42" s="103" t="s">
        <v>68</v>
      </c>
      <c r="AB42" s="103" t="s">
        <v>68</v>
      </c>
      <c r="AC42" s="103" t="s">
        <v>517</v>
      </c>
      <c r="AD42" s="103" t="s">
        <v>67</v>
      </c>
      <c r="AE42" s="103" t="s">
        <v>68</v>
      </c>
      <c r="AF42" s="103" t="s">
        <v>67</v>
      </c>
      <c r="AG42" s="103" t="s">
        <v>517</v>
      </c>
      <c r="AH42" s="103" t="s">
        <v>68</v>
      </c>
      <c r="AI42" s="103" t="s">
        <v>68</v>
      </c>
      <c r="AJ42" s="103" t="s">
        <v>68</v>
      </c>
      <c r="AK42" s="103" t="s">
        <v>554</v>
      </c>
      <c r="AL42" s="70"/>
    </row>
    <row r="43" spans="1:38" s="69" customFormat="1" ht="15" customHeight="1">
      <c r="A43" s="98">
        <v>42</v>
      </c>
      <c r="B43" s="99" t="s">
        <v>13</v>
      </c>
      <c r="C43" s="99" t="s">
        <v>418</v>
      </c>
      <c r="D43" s="99" t="s">
        <v>419</v>
      </c>
      <c r="E43" s="99" t="s">
        <v>12</v>
      </c>
      <c r="F43" s="100" t="s">
        <v>475</v>
      </c>
      <c r="G43" s="100" t="s">
        <v>421</v>
      </c>
      <c r="H43" s="100" t="s">
        <v>61</v>
      </c>
      <c r="I43" s="100" t="s">
        <v>422</v>
      </c>
      <c r="J43" s="101">
        <v>44104</v>
      </c>
      <c r="K43" s="100" t="s">
        <v>423</v>
      </c>
      <c r="L43" s="77" t="str">
        <f>LEFT(Tabla6[[#This Row],[Cedula]],4)&amp;"_"&amp;COUNTIF($Q$2:$Q$63,$Q43)&amp;"_"&amp;COUNTIF($Q$2:Q43,$Q43)</f>
        <v>5226_1_1</v>
      </c>
      <c r="M43" s="94" t="str">
        <f>Tabla6[[#This Row],[Correlativo Beneficiaries]]&amp;"_"&amp;TEXT(COUNTIF($L$2:L43,Tabla6[[#This Row],[Correlativo Beneficiaries]]),"0000")</f>
        <v>5226_1_1_0001</v>
      </c>
      <c r="N43" s="100" t="s">
        <v>555</v>
      </c>
      <c r="O43" s="102"/>
      <c r="P43" s="100" t="s">
        <v>495</v>
      </c>
      <c r="Q43" s="131">
        <v>5226823</v>
      </c>
      <c r="R43" s="100" t="s">
        <v>66</v>
      </c>
      <c r="S43" s="100">
        <v>63</v>
      </c>
      <c r="T43" s="77" t="str">
        <f>IF(Tabla6[[#This Row],[Edad]]="","",IF(Tabla6[[#This Row],[Edad]]&lt;=4,"&lt;5",IF(Tabla6[[#This Row],[Edad]]&lt;=17,"5-17",IF(Tabla6[[#This Row],[Edad]]&lt;=49,"18-49","&gt;50"))))</f>
        <v>&gt;50</v>
      </c>
      <c r="U43" s="100" t="s">
        <v>556</v>
      </c>
      <c r="V43" s="102"/>
      <c r="W43" s="100" t="s">
        <v>68</v>
      </c>
      <c r="X43" s="97" t="s">
        <v>67</v>
      </c>
      <c r="Y43" s="100" t="s">
        <v>68</v>
      </c>
      <c r="Z43" s="100" t="s">
        <v>67</v>
      </c>
      <c r="AA43" s="100" t="s">
        <v>68</v>
      </c>
      <c r="AB43" s="100" t="s">
        <v>68</v>
      </c>
      <c r="AC43" s="100" t="s">
        <v>517</v>
      </c>
      <c r="AD43" s="100" t="s">
        <v>68</v>
      </c>
      <c r="AE43" s="100" t="s">
        <v>67</v>
      </c>
      <c r="AF43" s="100" t="s">
        <v>68</v>
      </c>
      <c r="AG43" s="100" t="s">
        <v>517</v>
      </c>
      <c r="AH43" s="100" t="s">
        <v>68</v>
      </c>
      <c r="AI43" s="100" t="s">
        <v>68</v>
      </c>
      <c r="AJ43" s="100" t="s">
        <v>68</v>
      </c>
      <c r="AK43" s="100" t="s">
        <v>521</v>
      </c>
      <c r="AL43" s="163"/>
    </row>
    <row r="44" spans="1:38" s="69" customFormat="1" ht="15" customHeight="1">
      <c r="A44" s="103">
        <v>43</v>
      </c>
      <c r="B44" s="104" t="s">
        <v>13</v>
      </c>
      <c r="C44" s="104" t="s">
        <v>418</v>
      </c>
      <c r="D44" s="104" t="s">
        <v>419</v>
      </c>
      <c r="E44" s="104" t="s">
        <v>12</v>
      </c>
      <c r="F44" s="103" t="s">
        <v>475</v>
      </c>
      <c r="G44" s="103" t="s">
        <v>421</v>
      </c>
      <c r="H44" s="103" t="s">
        <v>61</v>
      </c>
      <c r="I44" s="103" t="s">
        <v>422</v>
      </c>
      <c r="J44" s="105">
        <v>44104</v>
      </c>
      <c r="K44" s="103" t="s">
        <v>423</v>
      </c>
      <c r="L44" s="77" t="str">
        <f>LEFT(Tabla6[[#This Row],[Cedula]],4)&amp;"_"&amp;COUNTIF($Q$2:$Q$63,$Q44)&amp;"_"&amp;COUNTIF($Q$2:Q44,$Q44)</f>
        <v>3837_1_1</v>
      </c>
      <c r="M44" s="94" t="str">
        <f>Tabla6[[#This Row],[Correlativo Beneficiaries]]&amp;"_"&amp;TEXT(COUNTIF($L$2:L44,Tabla6[[#This Row],[Correlativo Beneficiaries]]),"0000")</f>
        <v>3837_1_1_0001</v>
      </c>
      <c r="N44" s="103" t="s">
        <v>557</v>
      </c>
      <c r="O44" s="106"/>
      <c r="P44" s="103" t="s">
        <v>558</v>
      </c>
      <c r="Q44" s="132">
        <v>3837719</v>
      </c>
      <c r="R44" s="103" t="s">
        <v>66</v>
      </c>
      <c r="S44" s="103">
        <v>79</v>
      </c>
      <c r="T44" s="77" t="str">
        <f>IF(Tabla6[[#This Row],[Edad]]="","",IF(Tabla6[[#This Row],[Edad]]&lt;=4,"&lt;5",IF(Tabla6[[#This Row],[Edad]]&lt;=17,"5-17",IF(Tabla6[[#This Row],[Edad]]&lt;=49,"18-49","&gt;50"))))</f>
        <v>&gt;50</v>
      </c>
      <c r="U44" s="103" t="s">
        <v>559</v>
      </c>
      <c r="V44" s="106"/>
      <c r="W44" s="103" t="s">
        <v>68</v>
      </c>
      <c r="X44" s="97" t="s">
        <v>67</v>
      </c>
      <c r="Y44" s="103" t="s">
        <v>68</v>
      </c>
      <c r="Z44" s="103" t="s">
        <v>517</v>
      </c>
      <c r="AA44" s="103" t="s">
        <v>68</v>
      </c>
      <c r="AB44" s="103" t="s">
        <v>68</v>
      </c>
      <c r="AC44" s="103" t="s">
        <v>517</v>
      </c>
      <c r="AD44" s="103" t="s">
        <v>68</v>
      </c>
      <c r="AE44" s="103" t="s">
        <v>67</v>
      </c>
      <c r="AF44" s="103" t="s">
        <v>68</v>
      </c>
      <c r="AG44" s="103" t="s">
        <v>517</v>
      </c>
      <c r="AH44" s="103" t="s">
        <v>68</v>
      </c>
      <c r="AI44" s="103" t="s">
        <v>68</v>
      </c>
      <c r="AJ44" s="103" t="s">
        <v>68</v>
      </c>
      <c r="AK44" s="103" t="s">
        <v>560</v>
      </c>
      <c r="AL44" s="70"/>
    </row>
    <row r="45" spans="1:38" s="69" customFormat="1" ht="15" customHeight="1">
      <c r="A45" s="98">
        <v>44</v>
      </c>
      <c r="B45" s="99" t="s">
        <v>13</v>
      </c>
      <c r="C45" s="99" t="s">
        <v>418</v>
      </c>
      <c r="D45" s="99" t="s">
        <v>419</v>
      </c>
      <c r="E45" s="99" t="s">
        <v>12</v>
      </c>
      <c r="F45" s="100" t="s">
        <v>475</v>
      </c>
      <c r="G45" s="100" t="s">
        <v>421</v>
      </c>
      <c r="H45" s="100" t="s">
        <v>61</v>
      </c>
      <c r="I45" s="100" t="s">
        <v>422</v>
      </c>
      <c r="J45" s="101">
        <v>44104</v>
      </c>
      <c r="K45" s="100" t="s">
        <v>423</v>
      </c>
      <c r="L45" s="77" t="str">
        <f>LEFT(Tabla6[[#This Row],[Cedula]],4)&amp;"_"&amp;COUNTIF($Q$2:$Q$63,$Q45)&amp;"_"&amp;COUNTIF($Q$2:Q45,$Q45)</f>
        <v>1670_1_1</v>
      </c>
      <c r="M45" s="94" t="str">
        <f>Tabla6[[#This Row],[Correlativo Beneficiaries]]&amp;"_"&amp;TEXT(COUNTIF($L$2:L45,Tabla6[[#This Row],[Correlativo Beneficiaries]]),"0000")</f>
        <v>1670_1_1_0001</v>
      </c>
      <c r="N45" s="100" t="s">
        <v>200</v>
      </c>
      <c r="O45" s="102"/>
      <c r="P45" s="100" t="s">
        <v>561</v>
      </c>
      <c r="Q45" s="131">
        <v>16704341</v>
      </c>
      <c r="R45" s="100" t="s">
        <v>66</v>
      </c>
      <c r="S45" s="100">
        <v>38</v>
      </c>
      <c r="T45" s="77" t="str">
        <f>IF(Tabla6[[#This Row],[Edad]]="","",IF(Tabla6[[#This Row],[Edad]]&lt;=4,"&lt;5",IF(Tabla6[[#This Row],[Edad]]&lt;=17,"5-17",IF(Tabla6[[#This Row],[Edad]]&lt;=49,"18-49","&gt;50"))))</f>
        <v>18-49</v>
      </c>
      <c r="U45" s="107">
        <v>4141732225</v>
      </c>
      <c r="V45" s="102"/>
      <c r="W45" s="100" t="s">
        <v>68</v>
      </c>
      <c r="X45" s="97" t="s">
        <v>67</v>
      </c>
      <c r="Y45" s="100" t="s">
        <v>68</v>
      </c>
      <c r="Z45" s="100" t="s">
        <v>517</v>
      </c>
      <c r="AA45" s="100" t="s">
        <v>68</v>
      </c>
      <c r="AB45" s="100" t="s">
        <v>68</v>
      </c>
      <c r="AC45" s="100" t="s">
        <v>517</v>
      </c>
      <c r="AD45" s="100" t="s">
        <v>68</v>
      </c>
      <c r="AE45" s="100" t="s">
        <v>67</v>
      </c>
      <c r="AF45" s="100" t="s">
        <v>68</v>
      </c>
      <c r="AG45" s="100" t="s">
        <v>517</v>
      </c>
      <c r="AH45" s="100" t="s">
        <v>68</v>
      </c>
      <c r="AI45" s="100" t="s">
        <v>68</v>
      </c>
      <c r="AJ45" s="100" t="s">
        <v>68</v>
      </c>
      <c r="AK45" s="100" t="s">
        <v>521</v>
      </c>
      <c r="AL45" s="163"/>
    </row>
    <row r="46" spans="1:38" s="69" customFormat="1" ht="15" customHeight="1">
      <c r="A46" s="103">
        <v>45</v>
      </c>
      <c r="B46" s="104" t="s">
        <v>13</v>
      </c>
      <c r="C46" s="104" t="s">
        <v>418</v>
      </c>
      <c r="D46" s="104" t="s">
        <v>419</v>
      </c>
      <c r="E46" s="104" t="s">
        <v>12</v>
      </c>
      <c r="F46" s="103" t="s">
        <v>475</v>
      </c>
      <c r="G46" s="103" t="s">
        <v>421</v>
      </c>
      <c r="H46" s="103" t="s">
        <v>61</v>
      </c>
      <c r="I46" s="103" t="s">
        <v>422</v>
      </c>
      <c r="J46" s="105">
        <v>44104</v>
      </c>
      <c r="K46" s="103" t="s">
        <v>423</v>
      </c>
      <c r="L46" s="77" t="str">
        <f>LEFT(Tabla6[[#This Row],[Cedula]],4)&amp;"_"&amp;COUNTIF($Q$2:$Q$63,$Q46)&amp;"_"&amp;COUNTIF($Q$2:Q46,$Q46)</f>
        <v>1656_1_1</v>
      </c>
      <c r="M46" s="94" t="str">
        <f>Tabla6[[#This Row],[Correlativo Beneficiaries]]&amp;"_"&amp;TEXT(COUNTIF($L$2:L46,Tabla6[[#This Row],[Correlativo Beneficiaries]]),"0000")</f>
        <v>1656_1_1_0001</v>
      </c>
      <c r="N46" s="103" t="s">
        <v>562</v>
      </c>
      <c r="O46" s="106"/>
      <c r="P46" s="103" t="s">
        <v>563</v>
      </c>
      <c r="Q46" s="132">
        <v>16562798</v>
      </c>
      <c r="R46" s="103" t="s">
        <v>66</v>
      </c>
      <c r="S46" s="103">
        <v>36</v>
      </c>
      <c r="T46" s="77" t="str">
        <f>IF(Tabla6[[#This Row],[Edad]]="","",IF(Tabla6[[#This Row],[Edad]]&lt;=4,"&lt;5",IF(Tabla6[[#This Row],[Edad]]&lt;=17,"5-17",IF(Tabla6[[#This Row],[Edad]]&lt;=49,"18-49","&gt;50"))))</f>
        <v>18-49</v>
      </c>
      <c r="U46" s="108">
        <v>4141399263</v>
      </c>
      <c r="V46" s="106"/>
      <c r="W46" s="103" t="s">
        <v>68</v>
      </c>
      <c r="X46" s="97" t="s">
        <v>67</v>
      </c>
      <c r="Y46" s="103" t="s">
        <v>517</v>
      </c>
      <c r="Z46" s="103" t="s">
        <v>68</v>
      </c>
      <c r="AA46" s="103" t="s">
        <v>68</v>
      </c>
      <c r="AB46" s="103" t="s">
        <v>68</v>
      </c>
      <c r="AC46" s="103" t="s">
        <v>517</v>
      </c>
      <c r="AD46" s="103" t="s">
        <v>68</v>
      </c>
      <c r="AE46" s="103" t="s">
        <v>67</v>
      </c>
      <c r="AF46" s="103" t="s">
        <v>68</v>
      </c>
      <c r="AG46" s="103" t="s">
        <v>517</v>
      </c>
      <c r="AH46" s="103" t="s">
        <v>68</v>
      </c>
      <c r="AI46" s="103" t="s">
        <v>68</v>
      </c>
      <c r="AJ46" s="103" t="s">
        <v>68</v>
      </c>
      <c r="AK46" s="103" t="s">
        <v>521</v>
      </c>
      <c r="AL46" s="70"/>
    </row>
    <row r="47" spans="1:38" s="69" customFormat="1" ht="15" customHeight="1">
      <c r="A47" s="98">
        <v>46</v>
      </c>
      <c r="B47" s="99" t="s">
        <v>13</v>
      </c>
      <c r="C47" s="99" t="s">
        <v>418</v>
      </c>
      <c r="D47" s="99" t="s">
        <v>419</v>
      </c>
      <c r="E47" s="99" t="s">
        <v>12</v>
      </c>
      <c r="F47" s="100" t="s">
        <v>475</v>
      </c>
      <c r="G47" s="100" t="s">
        <v>421</v>
      </c>
      <c r="H47" s="100" t="s">
        <v>61</v>
      </c>
      <c r="I47" s="100" t="s">
        <v>422</v>
      </c>
      <c r="J47" s="101">
        <v>44104</v>
      </c>
      <c r="K47" s="100" t="s">
        <v>423</v>
      </c>
      <c r="L47" s="77" t="str">
        <f>LEFT(Tabla6[[#This Row],[Cedula]],4)&amp;"_"&amp;COUNTIF($Q$2:$Q$63,$Q47)&amp;"_"&amp;COUNTIF($Q$2:Q47,$Q47)</f>
        <v>1938_1_1</v>
      </c>
      <c r="M47" s="94" t="str">
        <f>Tabla6[[#This Row],[Correlativo Beneficiaries]]&amp;"_"&amp;TEXT(COUNTIF($L$2:L47,Tabla6[[#This Row],[Correlativo Beneficiaries]]),"0000")</f>
        <v>1938_1_1_0001</v>
      </c>
      <c r="N47" s="100" t="s">
        <v>564</v>
      </c>
      <c r="O47" s="102"/>
      <c r="P47" s="100" t="s">
        <v>565</v>
      </c>
      <c r="Q47" s="131">
        <v>19380322</v>
      </c>
      <c r="R47" s="100" t="s">
        <v>66</v>
      </c>
      <c r="S47" s="100">
        <v>32</v>
      </c>
      <c r="T47" s="77" t="str">
        <f>IF(Tabla6[[#This Row],[Edad]]="","",IF(Tabla6[[#This Row],[Edad]]&lt;=4,"&lt;5",IF(Tabla6[[#This Row],[Edad]]&lt;=17,"5-17",IF(Tabla6[[#This Row],[Edad]]&lt;=49,"18-49","&gt;50"))))</f>
        <v>18-49</v>
      </c>
      <c r="U47" s="107">
        <v>4143891651</v>
      </c>
      <c r="V47" s="102"/>
      <c r="W47" s="100" t="s">
        <v>68</v>
      </c>
      <c r="X47" s="97" t="s">
        <v>67</v>
      </c>
      <c r="Y47" s="100" t="s">
        <v>68</v>
      </c>
      <c r="Z47" s="100" t="s">
        <v>68</v>
      </c>
      <c r="AA47" s="100" t="s">
        <v>68</v>
      </c>
      <c r="AB47" s="100" t="s">
        <v>68</v>
      </c>
      <c r="AC47" s="100" t="s">
        <v>517</v>
      </c>
      <c r="AD47" s="100" t="s">
        <v>68</v>
      </c>
      <c r="AE47" s="100" t="s">
        <v>67</v>
      </c>
      <c r="AF47" s="100" t="s">
        <v>68</v>
      </c>
      <c r="AG47" s="100" t="s">
        <v>517</v>
      </c>
      <c r="AH47" s="100" t="s">
        <v>68</v>
      </c>
      <c r="AI47" s="100" t="s">
        <v>68</v>
      </c>
      <c r="AJ47" s="100" t="s">
        <v>68</v>
      </c>
      <c r="AK47" s="100" t="s">
        <v>514</v>
      </c>
      <c r="AL47" s="163"/>
    </row>
    <row r="48" spans="1:38" s="69" customFormat="1" ht="15" customHeight="1">
      <c r="A48" s="103">
        <v>47</v>
      </c>
      <c r="B48" s="104" t="s">
        <v>13</v>
      </c>
      <c r="C48" s="104" t="s">
        <v>418</v>
      </c>
      <c r="D48" s="104" t="s">
        <v>419</v>
      </c>
      <c r="E48" s="104" t="s">
        <v>12</v>
      </c>
      <c r="F48" s="103" t="s">
        <v>475</v>
      </c>
      <c r="G48" s="103" t="s">
        <v>421</v>
      </c>
      <c r="H48" s="103" t="s">
        <v>61</v>
      </c>
      <c r="I48" s="103" t="s">
        <v>422</v>
      </c>
      <c r="J48" s="105">
        <v>44104</v>
      </c>
      <c r="K48" s="103" t="s">
        <v>423</v>
      </c>
      <c r="L48" s="77" t="str">
        <f>LEFT(Tabla6[[#This Row],[Cedula]],4)&amp;"_"&amp;COUNTIF($Q$2:$Q$63,$Q48)&amp;"_"&amp;COUNTIF($Q$2:Q48,$Q48)</f>
        <v>6513_1_1</v>
      </c>
      <c r="M48" s="94" t="str">
        <f>Tabla6[[#This Row],[Correlativo Beneficiaries]]&amp;"_"&amp;TEXT(COUNTIF($L$2:L48,Tabla6[[#This Row],[Correlativo Beneficiaries]]),"0000")</f>
        <v>6513_1_1_0001</v>
      </c>
      <c r="N48" s="103" t="s">
        <v>566</v>
      </c>
      <c r="O48" s="106"/>
      <c r="P48" s="103" t="s">
        <v>567</v>
      </c>
      <c r="Q48" s="132">
        <v>6513826</v>
      </c>
      <c r="R48" s="103" t="s">
        <v>66</v>
      </c>
      <c r="S48" s="103">
        <v>53</v>
      </c>
      <c r="T48" s="77" t="str">
        <f>IF(Tabla6[[#This Row],[Edad]]="","",IF(Tabla6[[#This Row],[Edad]]&lt;=4,"&lt;5",IF(Tabla6[[#This Row],[Edad]]&lt;=17,"5-17",IF(Tabla6[[#This Row],[Edad]]&lt;=49,"18-49","&gt;50"))))</f>
        <v>&gt;50</v>
      </c>
      <c r="U48" s="108">
        <v>4144669183</v>
      </c>
      <c r="V48" s="106"/>
      <c r="W48" s="103" t="s">
        <v>68</v>
      </c>
      <c r="X48" s="97" t="s">
        <v>67</v>
      </c>
      <c r="Y48" s="103" t="s">
        <v>517</v>
      </c>
      <c r="Z48" s="103" t="s">
        <v>517</v>
      </c>
      <c r="AA48" s="103" t="s">
        <v>68</v>
      </c>
      <c r="AB48" s="103" t="s">
        <v>68</v>
      </c>
      <c r="AC48" s="103" t="s">
        <v>68</v>
      </c>
      <c r="AD48" s="103" t="s">
        <v>68</v>
      </c>
      <c r="AE48" s="103" t="s">
        <v>67</v>
      </c>
      <c r="AF48" s="103" t="s">
        <v>68</v>
      </c>
      <c r="AG48" s="103" t="s">
        <v>517</v>
      </c>
      <c r="AH48" s="103" t="s">
        <v>68</v>
      </c>
      <c r="AI48" s="103" t="s">
        <v>68</v>
      </c>
      <c r="AJ48" s="103" t="s">
        <v>68</v>
      </c>
      <c r="AK48" s="103" t="s">
        <v>535</v>
      </c>
      <c r="AL48" s="70"/>
    </row>
    <row r="49" spans="1:38" s="69" customFormat="1" ht="15" customHeight="1">
      <c r="A49" s="98">
        <v>48</v>
      </c>
      <c r="B49" s="99" t="s">
        <v>13</v>
      </c>
      <c r="C49" s="99" t="s">
        <v>418</v>
      </c>
      <c r="D49" s="99" t="s">
        <v>419</v>
      </c>
      <c r="E49" s="99" t="s">
        <v>12</v>
      </c>
      <c r="F49" s="100" t="s">
        <v>475</v>
      </c>
      <c r="G49" s="100" t="s">
        <v>421</v>
      </c>
      <c r="H49" s="100" t="s">
        <v>61</v>
      </c>
      <c r="I49" s="100" t="s">
        <v>422</v>
      </c>
      <c r="J49" s="101">
        <v>44104</v>
      </c>
      <c r="K49" s="100" t="s">
        <v>423</v>
      </c>
      <c r="L49" s="77" t="str">
        <f>LEFT(Tabla6[[#This Row],[Cedula]],4)&amp;"_"&amp;COUNTIF($Q$2:$Q$63,$Q49)&amp;"_"&amp;COUNTIF($Q$2:Q49,$Q49)</f>
        <v>3426_1_1</v>
      </c>
      <c r="M49" s="94" t="str">
        <f>Tabla6[[#This Row],[Correlativo Beneficiaries]]&amp;"_"&amp;TEXT(COUNTIF($L$2:L49,Tabla6[[#This Row],[Correlativo Beneficiaries]]),"0000")</f>
        <v>3426_1_1_0001</v>
      </c>
      <c r="N49" s="100" t="s">
        <v>568</v>
      </c>
      <c r="O49" s="102"/>
      <c r="P49" s="100" t="s">
        <v>569</v>
      </c>
      <c r="Q49" s="131">
        <v>3426328</v>
      </c>
      <c r="R49" s="100" t="s">
        <v>66</v>
      </c>
      <c r="S49" s="100">
        <v>75</v>
      </c>
      <c r="T49" s="77" t="str">
        <f>IF(Tabla6[[#This Row],[Edad]]="","",IF(Tabla6[[#This Row],[Edad]]&lt;=4,"&lt;5",IF(Tabla6[[#This Row],[Edad]]&lt;=17,"5-17",IF(Tabla6[[#This Row],[Edad]]&lt;=49,"18-49","&gt;50"))))</f>
        <v>&gt;50</v>
      </c>
      <c r="U49" s="107" t="s">
        <v>570</v>
      </c>
      <c r="V49" s="102"/>
      <c r="W49" s="100" t="s">
        <v>68</v>
      </c>
      <c r="X49" s="97" t="s">
        <v>67</v>
      </c>
      <c r="Y49" s="100" t="s">
        <v>68</v>
      </c>
      <c r="Z49" s="100" t="s">
        <v>68</v>
      </c>
      <c r="AA49" s="100" t="s">
        <v>68</v>
      </c>
      <c r="AB49" s="100" t="s">
        <v>68</v>
      </c>
      <c r="AC49" s="100" t="s">
        <v>517</v>
      </c>
      <c r="AD49" s="100" t="s">
        <v>68</v>
      </c>
      <c r="AE49" s="100" t="s">
        <v>67</v>
      </c>
      <c r="AF49" s="100" t="s">
        <v>68</v>
      </c>
      <c r="AG49" s="100" t="s">
        <v>517</v>
      </c>
      <c r="AH49" s="100" t="s">
        <v>68</v>
      </c>
      <c r="AI49" s="100" t="s">
        <v>68</v>
      </c>
      <c r="AJ49" s="100" t="s">
        <v>68</v>
      </c>
      <c r="AK49" s="100" t="s">
        <v>521</v>
      </c>
      <c r="AL49" s="163"/>
    </row>
    <row r="50" spans="1:38" s="69" customFormat="1" ht="15" customHeight="1">
      <c r="A50" s="103">
        <v>49</v>
      </c>
      <c r="B50" s="104" t="s">
        <v>13</v>
      </c>
      <c r="C50" s="104" t="s">
        <v>418</v>
      </c>
      <c r="D50" s="104" t="s">
        <v>419</v>
      </c>
      <c r="E50" s="104" t="s">
        <v>12</v>
      </c>
      <c r="F50" s="103" t="s">
        <v>475</v>
      </c>
      <c r="G50" s="103" t="s">
        <v>421</v>
      </c>
      <c r="H50" s="103" t="s">
        <v>61</v>
      </c>
      <c r="I50" s="103" t="s">
        <v>422</v>
      </c>
      <c r="J50" s="105">
        <v>44104</v>
      </c>
      <c r="K50" s="103" t="s">
        <v>423</v>
      </c>
      <c r="L50" s="77" t="str">
        <f>LEFT(Tabla6[[#This Row],[Cedula]],4)&amp;"_"&amp;COUNTIF($Q$2:$Q$63,$Q50)&amp;"_"&amp;COUNTIF($Q$2:Q50,$Q50)</f>
        <v>2002_1_1</v>
      </c>
      <c r="M50" s="94" t="str">
        <f>Tabla6[[#This Row],[Correlativo Beneficiaries]]&amp;"_"&amp;TEXT(COUNTIF($L$2:L50,Tabla6[[#This Row],[Correlativo Beneficiaries]]),"0000")</f>
        <v>2002_1_1_0001</v>
      </c>
      <c r="N50" s="103" t="s">
        <v>571</v>
      </c>
      <c r="O50" s="106"/>
      <c r="P50" s="103" t="s">
        <v>572</v>
      </c>
      <c r="Q50" s="132">
        <v>20028139</v>
      </c>
      <c r="R50" s="103" t="s">
        <v>66</v>
      </c>
      <c r="S50" s="103">
        <v>34</v>
      </c>
      <c r="T50" s="77" t="str">
        <f>IF(Tabla6[[#This Row],[Edad]]="","",IF(Tabla6[[#This Row],[Edad]]&lt;=4,"&lt;5",IF(Tabla6[[#This Row],[Edad]]&lt;=17,"5-17",IF(Tabla6[[#This Row],[Edad]]&lt;=49,"18-49","&gt;50"))))</f>
        <v>18-49</v>
      </c>
      <c r="U50" s="108" t="s">
        <v>573</v>
      </c>
      <c r="V50" s="106"/>
      <c r="W50" s="103" t="s">
        <v>68</v>
      </c>
      <c r="X50" s="97" t="s">
        <v>67</v>
      </c>
      <c r="Y50" s="103" t="s">
        <v>517</v>
      </c>
      <c r="Z50" s="103" t="s">
        <v>68</v>
      </c>
      <c r="AA50" s="103" t="s">
        <v>68</v>
      </c>
      <c r="AB50" s="103" t="s">
        <v>68</v>
      </c>
      <c r="AC50" s="103" t="s">
        <v>517</v>
      </c>
      <c r="AD50" s="103" t="s">
        <v>68</v>
      </c>
      <c r="AE50" s="103" t="s">
        <v>67</v>
      </c>
      <c r="AF50" s="103" t="s">
        <v>68</v>
      </c>
      <c r="AG50" s="103" t="s">
        <v>517</v>
      </c>
      <c r="AH50" s="103" t="s">
        <v>68</v>
      </c>
      <c r="AI50" s="103" t="s">
        <v>68</v>
      </c>
      <c r="AJ50" s="103" t="s">
        <v>68</v>
      </c>
      <c r="AK50" s="103" t="s">
        <v>514</v>
      </c>
      <c r="AL50" s="70"/>
    </row>
    <row r="51" spans="1:38" s="69" customFormat="1" ht="15" customHeight="1">
      <c r="A51" s="98">
        <v>50</v>
      </c>
      <c r="B51" s="99" t="s">
        <v>13</v>
      </c>
      <c r="C51" s="99" t="s">
        <v>418</v>
      </c>
      <c r="D51" s="99" t="s">
        <v>419</v>
      </c>
      <c r="E51" s="99" t="s">
        <v>12</v>
      </c>
      <c r="F51" s="100" t="s">
        <v>475</v>
      </c>
      <c r="G51" s="100" t="s">
        <v>421</v>
      </c>
      <c r="H51" s="100" t="s">
        <v>61</v>
      </c>
      <c r="I51" s="100" t="s">
        <v>422</v>
      </c>
      <c r="J51" s="101">
        <v>44104</v>
      </c>
      <c r="K51" s="100" t="s">
        <v>574</v>
      </c>
      <c r="L51" s="77" t="str">
        <f>LEFT(Tabla6[[#This Row],[Cedula]],4)&amp;"_"&amp;COUNTIF($Q$2:$Q$63,$Q51)&amp;"_"&amp;COUNTIF($Q$2:Q51,$Q51)</f>
        <v>1882_1_1</v>
      </c>
      <c r="M51" s="94" t="str">
        <f>Tabla6[[#This Row],[Correlativo Beneficiaries]]&amp;"_"&amp;TEXT(COUNTIF($L$2:L51,Tabla6[[#This Row],[Correlativo Beneficiaries]]),"0000")</f>
        <v>1882_1_1_0001</v>
      </c>
      <c r="N51" s="100" t="s">
        <v>575</v>
      </c>
      <c r="O51" s="102"/>
      <c r="P51" s="100" t="s">
        <v>576</v>
      </c>
      <c r="Q51" s="131">
        <v>18829497</v>
      </c>
      <c r="R51" s="100" t="s">
        <v>66</v>
      </c>
      <c r="S51" s="100">
        <v>31</v>
      </c>
      <c r="T51" s="77" t="str">
        <f>IF(Tabla6[[#This Row],[Edad]]="","",IF(Tabla6[[#This Row],[Edad]]&lt;=4,"&lt;5",IF(Tabla6[[#This Row],[Edad]]&lt;=17,"5-17",IF(Tabla6[[#This Row],[Edad]]&lt;=49,"18-49","&gt;50"))))</f>
        <v>18-49</v>
      </c>
      <c r="U51" s="107">
        <v>4241231379</v>
      </c>
      <c r="V51" s="102"/>
      <c r="W51" s="100" t="s">
        <v>68</v>
      </c>
      <c r="X51" s="97" t="s">
        <v>67</v>
      </c>
      <c r="Y51" s="100" t="s">
        <v>517</v>
      </c>
      <c r="Z51" s="100" t="s">
        <v>517</v>
      </c>
      <c r="AA51" s="100" t="s">
        <v>68</v>
      </c>
      <c r="AB51" s="100" t="s">
        <v>68</v>
      </c>
      <c r="AC51" s="100" t="s">
        <v>68</v>
      </c>
      <c r="AD51" s="100" t="s">
        <v>68</v>
      </c>
      <c r="AE51" s="100" t="s">
        <v>67</v>
      </c>
      <c r="AF51" s="100" t="s">
        <v>68</v>
      </c>
      <c r="AG51" s="100" t="s">
        <v>517</v>
      </c>
      <c r="AH51" s="100" t="s">
        <v>68</v>
      </c>
      <c r="AI51" s="100" t="s">
        <v>68</v>
      </c>
      <c r="AJ51" s="100" t="s">
        <v>68</v>
      </c>
      <c r="AK51" s="100" t="s">
        <v>535</v>
      </c>
      <c r="AL51" s="163"/>
    </row>
    <row r="52" spans="1:38" s="69" customFormat="1" ht="15" customHeight="1">
      <c r="A52" s="103">
        <v>51</v>
      </c>
      <c r="B52" s="104" t="s">
        <v>13</v>
      </c>
      <c r="C52" s="104" t="s">
        <v>418</v>
      </c>
      <c r="D52" s="104" t="s">
        <v>419</v>
      </c>
      <c r="E52" s="104" t="s">
        <v>12</v>
      </c>
      <c r="F52" s="103" t="s">
        <v>475</v>
      </c>
      <c r="G52" s="103" t="s">
        <v>421</v>
      </c>
      <c r="H52" s="103" t="s">
        <v>61</v>
      </c>
      <c r="I52" s="103" t="s">
        <v>422</v>
      </c>
      <c r="J52" s="105">
        <v>44104</v>
      </c>
      <c r="K52" s="103" t="s">
        <v>574</v>
      </c>
      <c r="L52" s="77" t="str">
        <f>LEFT(Tabla6[[#This Row],[Cedula]],4)&amp;"_"&amp;COUNTIF($Q$2:$Q$63,$Q52)&amp;"_"&amp;COUNTIF($Q$2:Q52,$Q52)</f>
        <v>2290_1_1</v>
      </c>
      <c r="M52" s="94" t="str">
        <f>Tabla6[[#This Row],[Correlativo Beneficiaries]]&amp;"_"&amp;TEXT(COUNTIF($L$2:L52,Tabla6[[#This Row],[Correlativo Beneficiaries]]),"0000")</f>
        <v>2290_1_1_0001</v>
      </c>
      <c r="N52" s="103" t="s">
        <v>464</v>
      </c>
      <c r="O52" s="106"/>
      <c r="P52" s="103" t="s">
        <v>577</v>
      </c>
      <c r="Q52" s="132">
        <v>2290283</v>
      </c>
      <c r="R52" s="103" t="s">
        <v>66</v>
      </c>
      <c r="S52" s="103">
        <v>85</v>
      </c>
      <c r="T52" s="77" t="str">
        <f>IF(Tabla6[[#This Row],[Edad]]="","",IF(Tabla6[[#This Row],[Edad]]&lt;=4,"&lt;5",IF(Tabla6[[#This Row],[Edad]]&lt;=17,"5-17",IF(Tabla6[[#This Row],[Edad]]&lt;=49,"18-49","&gt;50"))))</f>
        <v>&gt;50</v>
      </c>
      <c r="U52" s="108">
        <v>4241257047</v>
      </c>
      <c r="V52" s="106"/>
      <c r="W52" s="103" t="s">
        <v>68</v>
      </c>
      <c r="X52" s="97" t="s">
        <v>67</v>
      </c>
      <c r="Y52" s="103" t="s">
        <v>517</v>
      </c>
      <c r="Z52" s="103" t="s">
        <v>517</v>
      </c>
      <c r="AA52" s="103" t="s">
        <v>68</v>
      </c>
      <c r="AB52" s="103" t="s">
        <v>68</v>
      </c>
      <c r="AC52" s="103" t="s">
        <v>517</v>
      </c>
      <c r="AD52" s="103" t="s">
        <v>68</v>
      </c>
      <c r="AE52" s="103" t="s">
        <v>67</v>
      </c>
      <c r="AF52" s="103" t="s">
        <v>68</v>
      </c>
      <c r="AG52" s="103" t="s">
        <v>517</v>
      </c>
      <c r="AH52" s="103" t="s">
        <v>68</v>
      </c>
      <c r="AI52" s="103" t="s">
        <v>68</v>
      </c>
      <c r="AJ52" s="103" t="s">
        <v>67</v>
      </c>
      <c r="AK52" s="103" t="s">
        <v>578</v>
      </c>
      <c r="AL52" s="70"/>
    </row>
    <row r="53" spans="1:38" s="69" customFormat="1" ht="15" customHeight="1">
      <c r="A53" s="98">
        <v>52</v>
      </c>
      <c r="B53" s="99" t="s">
        <v>13</v>
      </c>
      <c r="C53" s="99" t="s">
        <v>418</v>
      </c>
      <c r="D53" s="99" t="s">
        <v>419</v>
      </c>
      <c r="E53" s="99" t="s">
        <v>12</v>
      </c>
      <c r="F53" s="100" t="s">
        <v>475</v>
      </c>
      <c r="G53" s="100" t="s">
        <v>421</v>
      </c>
      <c r="H53" s="100" t="s">
        <v>61</v>
      </c>
      <c r="I53" s="100" t="s">
        <v>422</v>
      </c>
      <c r="J53" s="101">
        <v>44104</v>
      </c>
      <c r="K53" s="100" t="s">
        <v>574</v>
      </c>
      <c r="L53" s="77" t="str">
        <f>LEFT(Tabla6[[#This Row],[Cedula]],4)&amp;"_"&amp;COUNTIF($Q$2:$Q$63,$Q53)&amp;"_"&amp;COUNTIF($Q$2:Q53,$Q53)</f>
        <v>2369_1_1</v>
      </c>
      <c r="M53" s="94" t="str">
        <f>Tabla6[[#This Row],[Correlativo Beneficiaries]]&amp;"_"&amp;TEXT(COUNTIF($L$2:L53,Tabla6[[#This Row],[Correlativo Beneficiaries]]),"0000")</f>
        <v>2369_1_1_0001</v>
      </c>
      <c r="N53" s="100" t="s">
        <v>579</v>
      </c>
      <c r="O53" s="102"/>
      <c r="P53" s="100" t="s">
        <v>580</v>
      </c>
      <c r="Q53" s="131">
        <v>23692517</v>
      </c>
      <c r="R53" s="100" t="s">
        <v>66</v>
      </c>
      <c r="S53" s="100">
        <v>74</v>
      </c>
      <c r="T53" s="77" t="str">
        <f>IF(Tabla6[[#This Row],[Edad]]="","",IF(Tabla6[[#This Row],[Edad]]&lt;=4,"&lt;5",IF(Tabla6[[#This Row],[Edad]]&lt;=17,"5-17",IF(Tabla6[[#This Row],[Edad]]&lt;=49,"18-49","&gt;50"))))</f>
        <v>&gt;50</v>
      </c>
      <c r="U53" s="107" t="s">
        <v>581</v>
      </c>
      <c r="V53" s="102"/>
      <c r="W53" s="100" t="s">
        <v>68</v>
      </c>
      <c r="X53" s="97" t="s">
        <v>67</v>
      </c>
      <c r="Y53" s="100" t="s">
        <v>68</v>
      </c>
      <c r="Z53" s="100" t="s">
        <v>68</v>
      </c>
      <c r="AA53" s="100" t="s">
        <v>68</v>
      </c>
      <c r="AB53" s="100" t="s">
        <v>68</v>
      </c>
      <c r="AC53" s="100" t="s">
        <v>517</v>
      </c>
      <c r="AD53" s="100" t="s">
        <v>68</v>
      </c>
      <c r="AE53" s="100" t="s">
        <v>67</v>
      </c>
      <c r="AF53" s="100" t="s">
        <v>68</v>
      </c>
      <c r="AG53" s="100" t="s">
        <v>517</v>
      </c>
      <c r="AH53" s="100" t="s">
        <v>68</v>
      </c>
      <c r="AI53" s="100" t="s">
        <v>68</v>
      </c>
      <c r="AJ53" s="100" t="s">
        <v>68</v>
      </c>
      <c r="AK53" s="100" t="s">
        <v>521</v>
      </c>
      <c r="AL53" s="163"/>
    </row>
    <row r="54" spans="1:38" s="69" customFormat="1" ht="15" customHeight="1">
      <c r="A54" s="103">
        <v>53</v>
      </c>
      <c r="B54" s="104" t="s">
        <v>13</v>
      </c>
      <c r="C54" s="104" t="s">
        <v>418</v>
      </c>
      <c r="D54" s="104" t="s">
        <v>419</v>
      </c>
      <c r="E54" s="104" t="s">
        <v>12</v>
      </c>
      <c r="F54" s="103" t="s">
        <v>475</v>
      </c>
      <c r="G54" s="103" t="s">
        <v>421</v>
      </c>
      <c r="H54" s="103" t="s">
        <v>61</v>
      </c>
      <c r="I54" s="103" t="s">
        <v>422</v>
      </c>
      <c r="J54" s="105">
        <v>44104</v>
      </c>
      <c r="K54" s="103" t="s">
        <v>574</v>
      </c>
      <c r="L54" s="77" t="str">
        <f>LEFT(Tabla6[[#This Row],[Cedula]],4)&amp;"_"&amp;COUNTIF($Q$2:$Q$63,$Q54)&amp;"_"&amp;COUNTIF($Q$2:Q54,$Q54)</f>
        <v>2091_1_1</v>
      </c>
      <c r="M54" s="94" t="str">
        <f>Tabla6[[#This Row],[Correlativo Beneficiaries]]&amp;"_"&amp;TEXT(COUNTIF($L$2:L54,Tabla6[[#This Row],[Correlativo Beneficiaries]]),"0000")</f>
        <v>2091_1_1_0001</v>
      </c>
      <c r="N54" s="103" t="s">
        <v>582</v>
      </c>
      <c r="O54" s="106"/>
      <c r="P54" s="103" t="s">
        <v>583</v>
      </c>
      <c r="Q54" s="132">
        <v>20919960</v>
      </c>
      <c r="R54" s="103" t="s">
        <v>66</v>
      </c>
      <c r="S54" s="103">
        <v>25</v>
      </c>
      <c r="T54" s="77" t="str">
        <f>IF(Tabla6[[#This Row],[Edad]]="","",IF(Tabla6[[#This Row],[Edad]]&lt;=4,"&lt;5",IF(Tabla6[[#This Row],[Edad]]&lt;=17,"5-17",IF(Tabla6[[#This Row],[Edad]]&lt;=49,"18-49","&gt;50"))))</f>
        <v>18-49</v>
      </c>
      <c r="U54" s="108">
        <v>4241767551</v>
      </c>
      <c r="V54" s="106"/>
      <c r="W54" s="103" t="s">
        <v>68</v>
      </c>
      <c r="X54" s="97" t="s">
        <v>67</v>
      </c>
      <c r="Y54" s="103" t="s">
        <v>517</v>
      </c>
      <c r="Z54" s="103" t="s">
        <v>517</v>
      </c>
      <c r="AA54" s="103" t="s">
        <v>68</v>
      </c>
      <c r="AB54" s="103" t="s">
        <v>68</v>
      </c>
      <c r="AC54" s="103" t="s">
        <v>517</v>
      </c>
      <c r="AD54" s="103" t="s">
        <v>68</v>
      </c>
      <c r="AE54" s="103" t="s">
        <v>67</v>
      </c>
      <c r="AF54" s="103" t="s">
        <v>68</v>
      </c>
      <c r="AG54" s="103" t="s">
        <v>517</v>
      </c>
      <c r="AH54" s="103" t="s">
        <v>68</v>
      </c>
      <c r="AI54" s="103" t="s">
        <v>68</v>
      </c>
      <c r="AJ54" s="103" t="s">
        <v>68</v>
      </c>
      <c r="AK54" s="103" t="s">
        <v>535</v>
      </c>
      <c r="AL54" s="70"/>
    </row>
    <row r="55" spans="1:38" s="69" customFormat="1" ht="15" customHeight="1">
      <c r="A55" s="98">
        <v>54</v>
      </c>
      <c r="B55" s="99" t="s">
        <v>13</v>
      </c>
      <c r="C55" s="99" t="s">
        <v>418</v>
      </c>
      <c r="D55" s="99" t="s">
        <v>419</v>
      </c>
      <c r="E55" s="99" t="s">
        <v>12</v>
      </c>
      <c r="F55" s="100" t="s">
        <v>475</v>
      </c>
      <c r="G55" s="100" t="s">
        <v>421</v>
      </c>
      <c r="H55" s="100" t="s">
        <v>61</v>
      </c>
      <c r="I55" s="100" t="s">
        <v>422</v>
      </c>
      <c r="J55" s="101">
        <v>44104</v>
      </c>
      <c r="K55" s="100" t="s">
        <v>574</v>
      </c>
      <c r="L55" s="77" t="str">
        <f>LEFT(Tabla6[[#This Row],[Cedula]],4)&amp;"_"&amp;COUNTIF($Q$2:$Q$63,$Q55)&amp;"_"&amp;COUNTIF($Q$2:Q55,$Q55)</f>
        <v>2487_1_1</v>
      </c>
      <c r="M55" s="94" t="str">
        <f>Tabla6[[#This Row],[Correlativo Beneficiaries]]&amp;"_"&amp;TEXT(COUNTIF($L$2:L55,Tabla6[[#This Row],[Correlativo Beneficiaries]]),"0000")</f>
        <v>2487_1_1_0001</v>
      </c>
      <c r="N55" s="100" t="s">
        <v>506</v>
      </c>
      <c r="O55" s="102"/>
      <c r="P55" s="100" t="s">
        <v>584</v>
      </c>
      <c r="Q55" s="131">
        <v>2487621</v>
      </c>
      <c r="R55" s="100" t="s">
        <v>66</v>
      </c>
      <c r="S55" s="100">
        <v>24</v>
      </c>
      <c r="T55" s="77" t="str">
        <f>IF(Tabla6[[#This Row],[Edad]]="","",IF(Tabla6[[#This Row],[Edad]]&lt;=4,"&lt;5",IF(Tabla6[[#This Row],[Edad]]&lt;=17,"5-17",IF(Tabla6[[#This Row],[Edad]]&lt;=49,"18-49","&gt;50"))))</f>
        <v>18-49</v>
      </c>
      <c r="U55" s="107" t="s">
        <v>585</v>
      </c>
      <c r="V55" s="102"/>
      <c r="W55" s="100" t="s">
        <v>68</v>
      </c>
      <c r="X55" s="97" t="s">
        <v>67</v>
      </c>
      <c r="Y55" s="100" t="s">
        <v>517</v>
      </c>
      <c r="Z55" s="100" t="s">
        <v>68</v>
      </c>
      <c r="AA55" s="100" t="s">
        <v>68</v>
      </c>
      <c r="AB55" s="100" t="s">
        <v>68</v>
      </c>
      <c r="AC55" s="100" t="s">
        <v>68</v>
      </c>
      <c r="AD55" s="100" t="s">
        <v>68</v>
      </c>
      <c r="AE55" s="100" t="s">
        <v>67</v>
      </c>
      <c r="AF55" s="100" t="s">
        <v>68</v>
      </c>
      <c r="AG55" s="100" t="s">
        <v>517</v>
      </c>
      <c r="AH55" s="100" t="s">
        <v>68</v>
      </c>
      <c r="AI55" s="100" t="s">
        <v>68</v>
      </c>
      <c r="AJ55" s="100" t="s">
        <v>68</v>
      </c>
      <c r="AK55" s="100" t="s">
        <v>535</v>
      </c>
      <c r="AL55" s="163"/>
    </row>
    <row r="56" spans="1:38" s="69" customFormat="1" ht="15" customHeight="1">
      <c r="A56" s="103">
        <v>55</v>
      </c>
      <c r="B56" s="104" t="s">
        <v>13</v>
      </c>
      <c r="C56" s="104" t="s">
        <v>418</v>
      </c>
      <c r="D56" s="104" t="s">
        <v>419</v>
      </c>
      <c r="E56" s="104" t="s">
        <v>12</v>
      </c>
      <c r="F56" s="103" t="s">
        <v>475</v>
      </c>
      <c r="G56" s="103" t="s">
        <v>421</v>
      </c>
      <c r="H56" s="103" t="s">
        <v>61</v>
      </c>
      <c r="I56" s="103" t="s">
        <v>422</v>
      </c>
      <c r="J56" s="105">
        <v>44104</v>
      </c>
      <c r="K56" s="103" t="s">
        <v>574</v>
      </c>
      <c r="L56" s="77" t="str">
        <f>LEFT(Tabla6[[#This Row],[Cedula]],4)&amp;"_"&amp;COUNTIF($Q$2:$Q$63,$Q56)&amp;"_"&amp;COUNTIF($Q$2:Q56,$Q56)</f>
        <v>2113_1_1</v>
      </c>
      <c r="M56" s="94" t="str">
        <f>Tabla6[[#This Row],[Correlativo Beneficiaries]]&amp;"_"&amp;TEXT(COUNTIF($L$2:L56,Tabla6[[#This Row],[Correlativo Beneficiaries]]),"0000")</f>
        <v>2113_1_1_0001</v>
      </c>
      <c r="N56" s="103" t="s">
        <v>586</v>
      </c>
      <c r="O56" s="106"/>
      <c r="P56" s="103" t="s">
        <v>587</v>
      </c>
      <c r="Q56" s="132">
        <v>21131646</v>
      </c>
      <c r="R56" s="103" t="s">
        <v>66</v>
      </c>
      <c r="S56" s="103">
        <v>30</v>
      </c>
      <c r="T56" s="77" t="str">
        <f>IF(Tabla6[[#This Row],[Edad]]="","",IF(Tabla6[[#This Row],[Edad]]&lt;=4,"&lt;5",IF(Tabla6[[#This Row],[Edad]]&lt;=17,"5-17",IF(Tabla6[[#This Row],[Edad]]&lt;=49,"18-49","&gt;50"))))</f>
        <v>18-49</v>
      </c>
      <c r="U56" s="108" t="s">
        <v>588</v>
      </c>
      <c r="V56" s="106"/>
      <c r="W56" s="103" t="s">
        <v>68</v>
      </c>
      <c r="X56" s="97" t="s">
        <v>67</v>
      </c>
      <c r="Y56" s="103" t="s">
        <v>68</v>
      </c>
      <c r="Z56" s="103" t="s">
        <v>68</v>
      </c>
      <c r="AA56" s="103" t="s">
        <v>68</v>
      </c>
      <c r="AB56" s="103" t="s">
        <v>68</v>
      </c>
      <c r="AC56" s="103" t="s">
        <v>68</v>
      </c>
      <c r="AD56" s="103" t="s">
        <v>68</v>
      </c>
      <c r="AE56" s="103" t="s">
        <v>67</v>
      </c>
      <c r="AF56" s="103" t="s">
        <v>68</v>
      </c>
      <c r="AG56" s="103" t="s">
        <v>517</v>
      </c>
      <c r="AH56" s="103" t="s">
        <v>68</v>
      </c>
      <c r="AI56" s="103" t="s">
        <v>68</v>
      </c>
      <c r="AJ56" s="103" t="s">
        <v>68</v>
      </c>
      <c r="AK56" s="103" t="s">
        <v>535</v>
      </c>
      <c r="AL56" s="70"/>
    </row>
    <row r="57" spans="1:38" s="69" customFormat="1" ht="15" customHeight="1">
      <c r="A57" s="98">
        <v>56</v>
      </c>
      <c r="B57" s="99" t="s">
        <v>13</v>
      </c>
      <c r="C57" s="99" t="s">
        <v>418</v>
      </c>
      <c r="D57" s="99" t="s">
        <v>419</v>
      </c>
      <c r="E57" s="99" t="s">
        <v>12</v>
      </c>
      <c r="F57" s="100" t="s">
        <v>459</v>
      </c>
      <c r="G57" s="100" t="s">
        <v>421</v>
      </c>
      <c r="H57" s="100" t="s">
        <v>61</v>
      </c>
      <c r="I57" s="100" t="s">
        <v>422</v>
      </c>
      <c r="J57" s="101">
        <v>44104</v>
      </c>
      <c r="K57" s="100" t="s">
        <v>574</v>
      </c>
      <c r="L57" s="77" t="str">
        <f>LEFT(Tabla6[[#This Row],[Cedula]],4)&amp;"_"&amp;COUNTIF($Q$2:$Q$63,$Q57)&amp;"_"&amp;COUNTIF($Q$2:Q57,$Q57)</f>
        <v>1168_1_1</v>
      </c>
      <c r="M57" s="94" t="str">
        <f>Tabla6[[#This Row],[Correlativo Beneficiaries]]&amp;"_"&amp;TEXT(COUNTIF($L$2:L57,Tabla6[[#This Row],[Correlativo Beneficiaries]]),"0000")</f>
        <v>1168_1_1_0001</v>
      </c>
      <c r="N57" s="100" t="s">
        <v>145</v>
      </c>
      <c r="O57" s="102"/>
      <c r="P57" s="100" t="s">
        <v>589</v>
      </c>
      <c r="Q57" s="131">
        <v>11689578</v>
      </c>
      <c r="R57" s="100" t="s">
        <v>66</v>
      </c>
      <c r="S57" s="100">
        <v>54</v>
      </c>
      <c r="T57" s="77" t="str">
        <f>IF(Tabla6[[#This Row],[Edad]]="","",IF(Tabla6[[#This Row],[Edad]]&lt;=4,"&lt;5",IF(Tabla6[[#This Row],[Edad]]&lt;=17,"5-17",IF(Tabla6[[#This Row],[Edad]]&lt;=49,"18-49","&gt;50"))))</f>
        <v>&gt;50</v>
      </c>
      <c r="U57" s="102"/>
      <c r="V57" s="102"/>
      <c r="W57" s="100" t="s">
        <v>68</v>
      </c>
      <c r="X57" s="97" t="s">
        <v>67</v>
      </c>
      <c r="Y57" s="100" t="s">
        <v>517</v>
      </c>
      <c r="Z57" s="100" t="s">
        <v>517</v>
      </c>
      <c r="AA57" s="100" t="s">
        <v>68</v>
      </c>
      <c r="AB57" s="100" t="s">
        <v>68</v>
      </c>
      <c r="AC57" s="100" t="s">
        <v>68</v>
      </c>
      <c r="AD57" s="100" t="s">
        <v>68</v>
      </c>
      <c r="AE57" s="100" t="s">
        <v>67</v>
      </c>
      <c r="AF57" s="100" t="s">
        <v>68</v>
      </c>
      <c r="AG57" s="100" t="s">
        <v>517</v>
      </c>
      <c r="AH57" s="100" t="s">
        <v>68</v>
      </c>
      <c r="AI57" s="100" t="s">
        <v>68</v>
      </c>
      <c r="AJ57" s="100" t="s">
        <v>68</v>
      </c>
      <c r="AK57" s="100" t="s">
        <v>535</v>
      </c>
      <c r="AL57" s="163"/>
    </row>
    <row r="58" spans="1:38" s="69" customFormat="1" ht="15" customHeight="1">
      <c r="A58" s="103">
        <v>57</v>
      </c>
      <c r="B58" s="104" t="s">
        <v>13</v>
      </c>
      <c r="C58" s="104" t="s">
        <v>418</v>
      </c>
      <c r="D58" s="104" t="s">
        <v>419</v>
      </c>
      <c r="E58" s="104" t="s">
        <v>12</v>
      </c>
      <c r="F58" s="103" t="s">
        <v>459</v>
      </c>
      <c r="G58" s="103" t="s">
        <v>421</v>
      </c>
      <c r="H58" s="103" t="s">
        <v>61</v>
      </c>
      <c r="I58" s="103" t="s">
        <v>422</v>
      </c>
      <c r="J58" s="105">
        <v>44104</v>
      </c>
      <c r="K58" s="103" t="s">
        <v>574</v>
      </c>
      <c r="L58" s="77" t="str">
        <f>LEFT(Tabla6[[#This Row],[Cedula]],4)&amp;"_"&amp;COUNTIF($Q$2:$Q$63,$Q58)&amp;"_"&amp;COUNTIF($Q$2:Q58,$Q58)</f>
        <v>1758_1_1</v>
      </c>
      <c r="M58" s="94" t="str">
        <f>Tabla6[[#This Row],[Correlativo Beneficiaries]]&amp;"_"&amp;TEXT(COUNTIF($L$2:L58,Tabla6[[#This Row],[Correlativo Beneficiaries]]),"0000")</f>
        <v>1758_1_1_0001</v>
      </c>
      <c r="N58" s="103" t="s">
        <v>590</v>
      </c>
      <c r="O58" s="106"/>
      <c r="P58" s="103" t="s">
        <v>230</v>
      </c>
      <c r="Q58" s="132">
        <v>1758330</v>
      </c>
      <c r="R58" s="103" t="s">
        <v>66</v>
      </c>
      <c r="S58" s="103">
        <v>80</v>
      </c>
      <c r="T58" s="77" t="str">
        <f>IF(Tabla6[[#This Row],[Edad]]="","",IF(Tabla6[[#This Row],[Edad]]&lt;=4,"&lt;5",IF(Tabla6[[#This Row],[Edad]]&lt;=17,"5-17",IF(Tabla6[[#This Row],[Edad]]&lt;=49,"18-49","&gt;50"))))</f>
        <v>&gt;50</v>
      </c>
      <c r="U58" s="106"/>
      <c r="V58" s="106"/>
      <c r="W58" s="103" t="s">
        <v>68</v>
      </c>
      <c r="X58" s="97" t="s">
        <v>67</v>
      </c>
      <c r="Y58" s="103" t="s">
        <v>68</v>
      </c>
      <c r="Z58" s="103" t="s">
        <v>68</v>
      </c>
      <c r="AA58" s="103" t="s">
        <v>68</v>
      </c>
      <c r="AB58" s="103" t="s">
        <v>68</v>
      </c>
      <c r="AC58" s="103" t="s">
        <v>517</v>
      </c>
      <c r="AD58" s="103" t="s">
        <v>68</v>
      </c>
      <c r="AE58" s="103" t="s">
        <v>67</v>
      </c>
      <c r="AF58" s="103" t="s">
        <v>68</v>
      </c>
      <c r="AG58" s="103" t="s">
        <v>517</v>
      </c>
      <c r="AH58" s="103" t="s">
        <v>68</v>
      </c>
      <c r="AI58" s="103" t="s">
        <v>68</v>
      </c>
      <c r="AJ58" s="103" t="s">
        <v>68</v>
      </c>
      <c r="AK58" s="103" t="s">
        <v>535</v>
      </c>
      <c r="AL58" s="70"/>
    </row>
    <row r="59" spans="1:38" s="69" customFormat="1" ht="15" customHeight="1">
      <c r="A59" s="98">
        <v>58</v>
      </c>
      <c r="B59" s="99" t="s">
        <v>13</v>
      </c>
      <c r="C59" s="99" t="s">
        <v>418</v>
      </c>
      <c r="D59" s="99" t="s">
        <v>419</v>
      </c>
      <c r="E59" s="99" t="s">
        <v>12</v>
      </c>
      <c r="F59" s="100" t="s">
        <v>459</v>
      </c>
      <c r="G59" s="100" t="s">
        <v>421</v>
      </c>
      <c r="H59" s="100" t="s">
        <v>61</v>
      </c>
      <c r="I59" s="100" t="s">
        <v>422</v>
      </c>
      <c r="J59" s="101">
        <v>44104</v>
      </c>
      <c r="K59" s="100" t="s">
        <v>574</v>
      </c>
      <c r="L59" s="77" t="str">
        <f>LEFT(Tabla6[[#This Row],[Cedula]],4)&amp;"_"&amp;COUNTIF($Q$2:$Q$63,$Q59)&amp;"_"&amp;COUNTIF($Q$2:Q59,$Q59)</f>
        <v>3299_1_1</v>
      </c>
      <c r="M59" s="94" t="str">
        <f>Tabla6[[#This Row],[Correlativo Beneficiaries]]&amp;"_"&amp;TEXT(COUNTIF($L$2:L59,Tabla6[[#This Row],[Correlativo Beneficiaries]]),"0000")</f>
        <v>3299_1_1_0001</v>
      </c>
      <c r="N59" s="100" t="s">
        <v>168</v>
      </c>
      <c r="O59" s="102"/>
      <c r="P59" s="100" t="s">
        <v>591</v>
      </c>
      <c r="Q59" s="131">
        <v>3299001</v>
      </c>
      <c r="R59" s="100" t="s">
        <v>66</v>
      </c>
      <c r="S59" s="100">
        <v>89</v>
      </c>
      <c r="T59" s="77" t="str">
        <f>IF(Tabla6[[#This Row],[Edad]]="","",IF(Tabla6[[#This Row],[Edad]]&lt;=4,"&lt;5",IF(Tabla6[[#This Row],[Edad]]&lt;=17,"5-17",IF(Tabla6[[#This Row],[Edad]]&lt;=49,"18-49","&gt;50"))))</f>
        <v>&gt;50</v>
      </c>
      <c r="U59" s="102"/>
      <c r="V59" s="102"/>
      <c r="W59" s="100" t="s">
        <v>68</v>
      </c>
      <c r="X59" s="97" t="s">
        <v>67</v>
      </c>
      <c r="Y59" s="100" t="s">
        <v>68</v>
      </c>
      <c r="Z59" s="100" t="s">
        <v>68</v>
      </c>
      <c r="AA59" s="100" t="s">
        <v>68</v>
      </c>
      <c r="AB59" s="100" t="s">
        <v>68</v>
      </c>
      <c r="AC59" s="100" t="s">
        <v>68</v>
      </c>
      <c r="AD59" s="100" t="s">
        <v>68</v>
      </c>
      <c r="AE59" s="100" t="s">
        <v>67</v>
      </c>
      <c r="AF59" s="100" t="s">
        <v>68</v>
      </c>
      <c r="AG59" s="100" t="s">
        <v>517</v>
      </c>
      <c r="AH59" s="100" t="s">
        <v>68</v>
      </c>
      <c r="AI59" s="100" t="s">
        <v>68</v>
      </c>
      <c r="AJ59" s="100" t="s">
        <v>68</v>
      </c>
      <c r="AK59" s="100" t="s">
        <v>535</v>
      </c>
      <c r="AL59" s="163"/>
    </row>
    <row r="60" spans="1:38" s="69" customFormat="1" ht="15" customHeight="1">
      <c r="A60" s="103">
        <v>59</v>
      </c>
      <c r="B60" s="104" t="s">
        <v>13</v>
      </c>
      <c r="C60" s="104" t="s">
        <v>418</v>
      </c>
      <c r="D60" s="104" t="s">
        <v>419</v>
      </c>
      <c r="E60" s="104" t="s">
        <v>12</v>
      </c>
      <c r="F60" s="103" t="s">
        <v>459</v>
      </c>
      <c r="G60" s="103" t="s">
        <v>421</v>
      </c>
      <c r="H60" s="103" t="s">
        <v>61</v>
      </c>
      <c r="I60" s="103" t="s">
        <v>422</v>
      </c>
      <c r="J60" s="105">
        <v>44104</v>
      </c>
      <c r="K60" s="103" t="s">
        <v>574</v>
      </c>
      <c r="L60" s="77" t="str">
        <f>LEFT(Tabla6[[#This Row],[Cedula]],4)&amp;"_"&amp;COUNTIF($Q$2:$Q$63,$Q60)&amp;"_"&amp;COUNTIF($Q$2:Q60,$Q60)</f>
        <v>1937_1_1</v>
      </c>
      <c r="M60" s="94" t="str">
        <f>Tabla6[[#This Row],[Correlativo Beneficiaries]]&amp;"_"&amp;TEXT(COUNTIF($L$2:L60,Tabla6[[#This Row],[Correlativo Beneficiaries]]),"0000")</f>
        <v>1937_1_1_0001</v>
      </c>
      <c r="N60" s="103" t="s">
        <v>592</v>
      </c>
      <c r="O60" s="106"/>
      <c r="P60" s="103" t="s">
        <v>230</v>
      </c>
      <c r="Q60" s="132">
        <v>19371600</v>
      </c>
      <c r="R60" s="103" t="s">
        <v>66</v>
      </c>
      <c r="S60" s="103">
        <v>31</v>
      </c>
      <c r="T60" s="77" t="str">
        <f>IF(Tabla6[[#This Row],[Edad]]="","",IF(Tabla6[[#This Row],[Edad]]&lt;=4,"&lt;5",IF(Tabla6[[#This Row],[Edad]]&lt;=17,"5-17",IF(Tabla6[[#This Row],[Edad]]&lt;=49,"18-49","&gt;50"))))</f>
        <v>18-49</v>
      </c>
      <c r="U60" s="106"/>
      <c r="V60" s="106"/>
      <c r="W60" s="103" t="s">
        <v>68</v>
      </c>
      <c r="X60" s="97" t="s">
        <v>67</v>
      </c>
      <c r="Y60" s="103" t="s">
        <v>68</v>
      </c>
      <c r="Z60" s="103" t="s">
        <v>68</v>
      </c>
      <c r="AA60" s="103" t="s">
        <v>68</v>
      </c>
      <c r="AB60" s="103" t="s">
        <v>68</v>
      </c>
      <c r="AC60" s="103" t="s">
        <v>68</v>
      </c>
      <c r="AD60" s="103" t="s">
        <v>68</v>
      </c>
      <c r="AE60" s="103" t="s">
        <v>67</v>
      </c>
      <c r="AF60" s="103" t="s">
        <v>68</v>
      </c>
      <c r="AG60" s="103" t="s">
        <v>517</v>
      </c>
      <c r="AH60" s="103" t="s">
        <v>68</v>
      </c>
      <c r="AI60" s="103" t="s">
        <v>68</v>
      </c>
      <c r="AJ60" s="103" t="s">
        <v>68</v>
      </c>
      <c r="AK60" s="103" t="s">
        <v>535</v>
      </c>
      <c r="AL60" s="70"/>
    </row>
    <row r="61" spans="1:38" s="69" customFormat="1" ht="15" customHeight="1">
      <c r="A61" s="98">
        <v>60</v>
      </c>
      <c r="B61" s="99" t="s">
        <v>13</v>
      </c>
      <c r="C61" s="99" t="s">
        <v>418</v>
      </c>
      <c r="D61" s="99" t="s">
        <v>419</v>
      </c>
      <c r="E61" s="99" t="s">
        <v>12</v>
      </c>
      <c r="F61" s="100" t="s">
        <v>459</v>
      </c>
      <c r="G61" s="100" t="s">
        <v>421</v>
      </c>
      <c r="H61" s="100" t="s">
        <v>61</v>
      </c>
      <c r="I61" s="100" t="s">
        <v>422</v>
      </c>
      <c r="J61" s="101">
        <v>44104</v>
      </c>
      <c r="K61" s="100" t="s">
        <v>574</v>
      </c>
      <c r="L61" s="77" t="str">
        <f>LEFT(Tabla6[[#This Row],[Cedula]],4)&amp;"_"&amp;COUNTIF($Q$2:$Q$63,$Q61)&amp;"_"&amp;COUNTIF($Q$2:Q61,$Q61)</f>
        <v>2551_1_1</v>
      </c>
      <c r="M61" s="94" t="str">
        <f>Tabla6[[#This Row],[Correlativo Beneficiaries]]&amp;"_"&amp;TEXT(COUNTIF($L$2:L61,Tabla6[[#This Row],[Correlativo Beneficiaries]]),"0000")</f>
        <v>2551_1_1_0001</v>
      </c>
      <c r="N61" s="100" t="s">
        <v>593</v>
      </c>
      <c r="O61" s="102"/>
      <c r="P61" s="100" t="s">
        <v>594</v>
      </c>
      <c r="Q61" s="131">
        <v>25516662</v>
      </c>
      <c r="R61" s="100" t="s">
        <v>66</v>
      </c>
      <c r="S61" s="100">
        <v>25</v>
      </c>
      <c r="T61" s="77" t="str">
        <f>IF(Tabla6[[#This Row],[Edad]]="","",IF(Tabla6[[#This Row],[Edad]]&lt;=4,"&lt;5",IF(Tabla6[[#This Row],[Edad]]&lt;=17,"5-17",IF(Tabla6[[#This Row],[Edad]]&lt;=49,"18-49","&gt;50"))))</f>
        <v>18-49</v>
      </c>
      <c r="U61" s="102"/>
      <c r="V61" s="102"/>
      <c r="W61" s="100" t="s">
        <v>68</v>
      </c>
      <c r="X61" s="97" t="s">
        <v>67</v>
      </c>
      <c r="Y61" s="100" t="s">
        <v>68</v>
      </c>
      <c r="Z61" s="100" t="s">
        <v>68</v>
      </c>
      <c r="AA61" s="100" t="s">
        <v>68</v>
      </c>
      <c r="AB61" s="100" t="s">
        <v>68</v>
      </c>
      <c r="AC61" s="100" t="s">
        <v>68</v>
      </c>
      <c r="AD61" s="100" t="s">
        <v>68</v>
      </c>
      <c r="AE61" s="100" t="s">
        <v>67</v>
      </c>
      <c r="AF61" s="100" t="s">
        <v>68</v>
      </c>
      <c r="AG61" s="100" t="s">
        <v>517</v>
      </c>
      <c r="AH61" s="100" t="s">
        <v>68</v>
      </c>
      <c r="AI61" s="100" t="s">
        <v>68</v>
      </c>
      <c r="AJ61" s="100" t="s">
        <v>68</v>
      </c>
      <c r="AK61" s="100" t="s">
        <v>535</v>
      </c>
      <c r="AL61" s="163"/>
    </row>
    <row r="62" spans="1:38" s="69" customFormat="1" ht="15" customHeight="1">
      <c r="A62" s="103">
        <v>61</v>
      </c>
      <c r="B62" s="104" t="s">
        <v>13</v>
      </c>
      <c r="C62" s="104" t="s">
        <v>418</v>
      </c>
      <c r="D62" s="104" t="s">
        <v>419</v>
      </c>
      <c r="E62" s="104" t="s">
        <v>12</v>
      </c>
      <c r="F62" s="103" t="s">
        <v>459</v>
      </c>
      <c r="G62" s="103" t="s">
        <v>421</v>
      </c>
      <c r="H62" s="103" t="s">
        <v>61</v>
      </c>
      <c r="I62" s="103" t="s">
        <v>422</v>
      </c>
      <c r="J62" s="105">
        <v>44104</v>
      </c>
      <c r="K62" s="103" t="s">
        <v>574</v>
      </c>
      <c r="L62" s="77" t="str">
        <f>LEFT(Tabla6[[#This Row],[Cedula]],4)&amp;"_"&amp;COUNTIF($Q$2:$Q$63,$Q62)&amp;"_"&amp;COUNTIF($Q$2:Q62,$Q62)</f>
        <v>3159_1_1</v>
      </c>
      <c r="M62" s="94" t="str">
        <f>Tabla6[[#This Row],[Correlativo Beneficiaries]]&amp;"_"&amp;TEXT(COUNTIF($L$2:L62,Tabla6[[#This Row],[Correlativo Beneficiaries]]),"0000")</f>
        <v>3159_1_1_0001</v>
      </c>
      <c r="N62" s="103" t="s">
        <v>168</v>
      </c>
      <c r="O62" s="106"/>
      <c r="P62" s="103" t="s">
        <v>97</v>
      </c>
      <c r="Q62" s="132">
        <v>3159635</v>
      </c>
      <c r="R62" s="103" t="s">
        <v>66</v>
      </c>
      <c r="S62" s="103">
        <v>90</v>
      </c>
      <c r="T62" s="77" t="str">
        <f>IF(Tabla6[[#This Row],[Edad]]="","",IF(Tabla6[[#This Row],[Edad]]&lt;=4,"&lt;5",IF(Tabla6[[#This Row],[Edad]]&lt;=17,"5-17",IF(Tabla6[[#This Row],[Edad]]&lt;=49,"18-49","&gt;50"))))</f>
        <v>&gt;50</v>
      </c>
      <c r="U62" s="106"/>
      <c r="V62" s="106"/>
      <c r="W62" s="103" t="s">
        <v>68</v>
      </c>
      <c r="X62" s="97" t="s">
        <v>67</v>
      </c>
      <c r="Y62" s="103" t="s">
        <v>68</v>
      </c>
      <c r="Z62" s="103" t="s">
        <v>68</v>
      </c>
      <c r="AA62" s="103" t="s">
        <v>68</v>
      </c>
      <c r="AB62" s="103" t="s">
        <v>68</v>
      </c>
      <c r="AC62" s="103" t="s">
        <v>517</v>
      </c>
      <c r="AD62" s="103" t="s">
        <v>68</v>
      </c>
      <c r="AE62" s="103" t="s">
        <v>67</v>
      </c>
      <c r="AF62" s="103" t="s">
        <v>68</v>
      </c>
      <c r="AG62" s="103" t="s">
        <v>517</v>
      </c>
      <c r="AH62" s="103" t="s">
        <v>68</v>
      </c>
      <c r="AI62" s="103" t="s">
        <v>68</v>
      </c>
      <c r="AJ62" s="103" t="s">
        <v>68</v>
      </c>
      <c r="AK62" s="103" t="s">
        <v>535</v>
      </c>
      <c r="AL62" s="70"/>
    </row>
    <row r="63" spans="1:38" s="69" customFormat="1" ht="15" customHeight="1">
      <c r="A63" s="98">
        <v>62</v>
      </c>
      <c r="B63" s="99" t="s">
        <v>13</v>
      </c>
      <c r="C63" s="99" t="s">
        <v>418</v>
      </c>
      <c r="D63" s="99" t="s">
        <v>419</v>
      </c>
      <c r="E63" s="99" t="s">
        <v>12</v>
      </c>
      <c r="F63" s="100" t="s">
        <v>459</v>
      </c>
      <c r="G63" s="100" t="s">
        <v>421</v>
      </c>
      <c r="H63" s="100" t="s">
        <v>61</v>
      </c>
      <c r="I63" s="100" t="s">
        <v>422</v>
      </c>
      <c r="J63" s="101">
        <v>44104</v>
      </c>
      <c r="K63" s="100" t="s">
        <v>574</v>
      </c>
      <c r="L63" s="77" t="str">
        <f>LEFT(Tabla6[[#This Row],[Cedula]],4)&amp;"_"&amp;COUNTIF($Q$2:$Q$63,$Q63)&amp;"_"&amp;COUNTIF($Q$2:Q63,$Q63)</f>
        <v>3838_1_1</v>
      </c>
      <c r="M63" s="94" t="str">
        <f>Tabla6[[#This Row],[Correlativo Beneficiaries]]&amp;"_"&amp;TEXT(COUNTIF($L$2:L63,Tabla6[[#This Row],[Correlativo Beneficiaries]]),"0000")</f>
        <v>3838_1_1_0001</v>
      </c>
      <c r="N63" s="100" t="s">
        <v>595</v>
      </c>
      <c r="O63" s="102"/>
      <c r="P63" s="100" t="s">
        <v>596</v>
      </c>
      <c r="Q63" s="131">
        <v>3838103</v>
      </c>
      <c r="R63" s="100" t="s">
        <v>66</v>
      </c>
      <c r="S63" s="100">
        <v>64</v>
      </c>
      <c r="T63" s="77" t="str">
        <f>IF(Tabla6[[#This Row],[Edad]]="","",IF(Tabla6[[#This Row],[Edad]]&lt;=4,"&lt;5",IF(Tabla6[[#This Row],[Edad]]&lt;=17,"5-17",IF(Tabla6[[#This Row],[Edad]]&lt;=49,"18-49","&gt;50"))))</f>
        <v>&gt;50</v>
      </c>
      <c r="U63" s="102"/>
      <c r="V63" s="102"/>
      <c r="W63" s="100" t="s">
        <v>68</v>
      </c>
      <c r="X63" s="97" t="s">
        <v>67</v>
      </c>
      <c r="Y63" s="100" t="s">
        <v>68</v>
      </c>
      <c r="Z63" s="100" t="s">
        <v>68</v>
      </c>
      <c r="AA63" s="100" t="s">
        <v>68</v>
      </c>
      <c r="AB63" s="100" t="s">
        <v>68</v>
      </c>
      <c r="AC63" s="100" t="s">
        <v>517</v>
      </c>
      <c r="AD63" s="100" t="s">
        <v>68</v>
      </c>
      <c r="AE63" s="100" t="s">
        <v>67</v>
      </c>
      <c r="AF63" s="100" t="s">
        <v>68</v>
      </c>
      <c r="AG63" s="100" t="s">
        <v>517</v>
      </c>
      <c r="AH63" s="100" t="s">
        <v>68</v>
      </c>
      <c r="AI63" s="100" t="s">
        <v>68</v>
      </c>
      <c r="AJ63" s="100" t="s">
        <v>68</v>
      </c>
      <c r="AK63" s="100" t="s">
        <v>521</v>
      </c>
      <c r="AL63" s="163"/>
    </row>
    <row r="64" spans="1:38" s="69" customFormat="1" ht="15" customHeight="1">
      <c r="A64" s="103">
        <v>63</v>
      </c>
      <c r="B64" s="104" t="s">
        <v>13</v>
      </c>
      <c r="C64" s="104" t="s">
        <v>418</v>
      </c>
      <c r="D64" s="104" t="s">
        <v>419</v>
      </c>
      <c r="E64" s="104" t="s">
        <v>12</v>
      </c>
      <c r="F64" s="103" t="s">
        <v>459</v>
      </c>
      <c r="G64" s="103" t="s">
        <v>421</v>
      </c>
      <c r="H64" s="103" t="s">
        <v>61</v>
      </c>
      <c r="I64" s="103" t="s">
        <v>422</v>
      </c>
      <c r="J64" s="105">
        <v>44104</v>
      </c>
      <c r="K64" s="103" t="s">
        <v>574</v>
      </c>
      <c r="L64" s="77" t="str">
        <f>LEFT(Tabla6[[#This Row],[Cedula]],4)&amp;"_"&amp;COUNTIF($Q$2:$Q$63,$Q64)&amp;"_"&amp;COUNTIF($Q$2:Q64,$Q64)</f>
        <v>5113_0_1</v>
      </c>
      <c r="M64" s="94" t="str">
        <f>Tabla6[[#This Row],[Correlativo Beneficiaries]]&amp;"_"&amp;TEXT(COUNTIF($L$2:L64,Tabla6[[#This Row],[Correlativo Beneficiaries]]),"0000")</f>
        <v>5113_0_1_0001</v>
      </c>
      <c r="N64" s="103" t="s">
        <v>597</v>
      </c>
      <c r="O64" s="106"/>
      <c r="P64" s="103" t="s">
        <v>598</v>
      </c>
      <c r="Q64" s="132">
        <v>5113311</v>
      </c>
      <c r="R64" s="103" t="s">
        <v>66</v>
      </c>
      <c r="S64" s="103">
        <v>63</v>
      </c>
      <c r="T64" s="77" t="str">
        <f>IF(Tabla6[[#This Row],[Edad]]="","",IF(Tabla6[[#This Row],[Edad]]&lt;=4,"&lt;5",IF(Tabla6[[#This Row],[Edad]]&lt;=17,"5-17",IF(Tabla6[[#This Row],[Edad]]&lt;=49,"18-49","&gt;50"))))</f>
        <v>&gt;50</v>
      </c>
      <c r="U64" s="106"/>
      <c r="V64" s="106"/>
      <c r="W64" s="103" t="s">
        <v>68</v>
      </c>
      <c r="X64" s="97" t="s">
        <v>67</v>
      </c>
      <c r="Y64" s="103" t="s">
        <v>68</v>
      </c>
      <c r="Z64" s="103" t="s">
        <v>68</v>
      </c>
      <c r="AA64" s="103" t="s">
        <v>68</v>
      </c>
      <c r="AB64" s="103" t="s">
        <v>68</v>
      </c>
      <c r="AC64" s="103" t="s">
        <v>517</v>
      </c>
      <c r="AD64" s="103" t="s">
        <v>68</v>
      </c>
      <c r="AE64" s="103" t="s">
        <v>67</v>
      </c>
      <c r="AF64" s="103" t="s">
        <v>68</v>
      </c>
      <c r="AG64" s="103" t="s">
        <v>517</v>
      </c>
      <c r="AH64" s="103" t="s">
        <v>68</v>
      </c>
      <c r="AI64" s="103" t="s">
        <v>68</v>
      </c>
      <c r="AJ64" s="103" t="s">
        <v>68</v>
      </c>
      <c r="AK64" s="103" t="s">
        <v>521</v>
      </c>
      <c r="AL64" s="70"/>
    </row>
    <row r="65" spans="1:38" s="69" customFormat="1" ht="15" customHeight="1">
      <c r="A65" s="98">
        <v>64</v>
      </c>
      <c r="B65" s="99" t="s">
        <v>13</v>
      </c>
      <c r="C65" s="99" t="s">
        <v>418</v>
      </c>
      <c r="D65" s="99" t="s">
        <v>419</v>
      </c>
      <c r="E65" s="99" t="s">
        <v>12</v>
      </c>
      <c r="F65" s="100" t="s">
        <v>459</v>
      </c>
      <c r="G65" s="100" t="s">
        <v>421</v>
      </c>
      <c r="H65" s="100" t="s">
        <v>61</v>
      </c>
      <c r="I65" s="100" t="s">
        <v>422</v>
      </c>
      <c r="J65" s="101">
        <v>44104</v>
      </c>
      <c r="K65" s="100" t="s">
        <v>574</v>
      </c>
      <c r="L65" s="77" t="str">
        <f>LEFT(Tabla6[[#This Row],[Cedula]],4)&amp;"_"&amp;COUNTIF($Q$2:$Q$63,$Q65)&amp;"_"&amp;COUNTIF($Q$2:Q65,$Q65)</f>
        <v>3560_0_1</v>
      </c>
      <c r="M65" s="94" t="str">
        <f>Tabla6[[#This Row],[Correlativo Beneficiaries]]&amp;"_"&amp;TEXT(COUNTIF($L$2:L65,Tabla6[[#This Row],[Correlativo Beneficiaries]]),"0000")</f>
        <v>3560_0_1_0001</v>
      </c>
      <c r="N65" s="100" t="s">
        <v>599</v>
      </c>
      <c r="O65" s="102"/>
      <c r="P65" s="100" t="s">
        <v>230</v>
      </c>
      <c r="Q65" s="131">
        <v>3560230</v>
      </c>
      <c r="R65" s="100" t="s">
        <v>66</v>
      </c>
      <c r="S65" s="100">
        <v>70</v>
      </c>
      <c r="T65" s="77" t="str">
        <f>IF(Tabla6[[#This Row],[Edad]]="","",IF(Tabla6[[#This Row],[Edad]]&lt;=4,"&lt;5",IF(Tabla6[[#This Row],[Edad]]&lt;=17,"5-17",IF(Tabla6[[#This Row],[Edad]]&lt;=49,"18-49","&gt;50"))))</f>
        <v>&gt;50</v>
      </c>
      <c r="U65" s="102"/>
      <c r="V65" s="102"/>
      <c r="W65" s="100" t="s">
        <v>68</v>
      </c>
      <c r="X65" s="97" t="s">
        <v>67</v>
      </c>
      <c r="Y65" s="100" t="s">
        <v>68</v>
      </c>
      <c r="Z65" s="100" t="s">
        <v>517</v>
      </c>
      <c r="AA65" s="100" t="s">
        <v>68</v>
      </c>
      <c r="AB65" s="100" t="s">
        <v>68</v>
      </c>
      <c r="AC65" s="100" t="s">
        <v>517</v>
      </c>
      <c r="AD65" s="100" t="s">
        <v>68</v>
      </c>
      <c r="AE65" s="100" t="s">
        <v>67</v>
      </c>
      <c r="AF65" s="100" t="s">
        <v>68</v>
      </c>
      <c r="AG65" s="100" t="s">
        <v>517</v>
      </c>
      <c r="AH65" s="100" t="s">
        <v>68</v>
      </c>
      <c r="AI65" s="100" t="s">
        <v>68</v>
      </c>
      <c r="AJ65" s="100" t="s">
        <v>68</v>
      </c>
      <c r="AK65" s="100" t="s">
        <v>521</v>
      </c>
      <c r="AL65" s="163"/>
    </row>
    <row r="66" spans="1:38" s="69" customFormat="1" ht="15" customHeight="1">
      <c r="A66" s="103">
        <v>65</v>
      </c>
      <c r="B66" s="104" t="s">
        <v>13</v>
      </c>
      <c r="C66" s="104" t="s">
        <v>418</v>
      </c>
      <c r="D66" s="104" t="s">
        <v>419</v>
      </c>
      <c r="E66" s="104" t="s">
        <v>12</v>
      </c>
      <c r="F66" s="103" t="s">
        <v>459</v>
      </c>
      <c r="G66" s="103" t="s">
        <v>421</v>
      </c>
      <c r="H66" s="103" t="s">
        <v>61</v>
      </c>
      <c r="I66" s="103" t="s">
        <v>422</v>
      </c>
      <c r="J66" s="105">
        <v>44104</v>
      </c>
      <c r="K66" s="103" t="s">
        <v>574</v>
      </c>
      <c r="L66" s="77" t="str">
        <f>LEFT(Tabla6[[#This Row],[Cedula]],4)&amp;"_"&amp;COUNTIF($Q$2:$Q$63,$Q66)&amp;"_"&amp;COUNTIF($Q$2:Q66,$Q66)</f>
        <v>4920_0_1</v>
      </c>
      <c r="M66" s="94" t="str">
        <f>Tabla6[[#This Row],[Correlativo Beneficiaries]]&amp;"_"&amp;TEXT(COUNTIF($L$2:L66,Tabla6[[#This Row],[Correlativo Beneficiaries]]),"0000")</f>
        <v>4920_0_1_0001</v>
      </c>
      <c r="N66" s="103" t="s">
        <v>600</v>
      </c>
      <c r="O66" s="106"/>
      <c r="P66" s="103" t="s">
        <v>601</v>
      </c>
      <c r="Q66" s="132">
        <v>4920965</v>
      </c>
      <c r="R66" s="103" t="s">
        <v>66</v>
      </c>
      <c r="S66" s="103">
        <v>70</v>
      </c>
      <c r="T66" s="77" t="str">
        <f>IF(Tabla6[[#This Row],[Edad]]="","",IF(Tabla6[[#This Row],[Edad]]&lt;=4,"&lt;5",IF(Tabla6[[#This Row],[Edad]]&lt;=17,"5-17",IF(Tabla6[[#This Row],[Edad]]&lt;=49,"18-49","&gt;50"))))</f>
        <v>&gt;50</v>
      </c>
      <c r="U66" s="106"/>
      <c r="V66" s="106"/>
      <c r="W66" s="103" t="s">
        <v>68</v>
      </c>
      <c r="X66" s="97" t="s">
        <v>67</v>
      </c>
      <c r="Y66" s="103" t="s">
        <v>68</v>
      </c>
      <c r="Z66" s="103" t="s">
        <v>68</v>
      </c>
      <c r="AA66" s="103" t="s">
        <v>68</v>
      </c>
      <c r="AB66" s="103" t="s">
        <v>68</v>
      </c>
      <c r="AC66" s="103" t="s">
        <v>517</v>
      </c>
      <c r="AD66" s="103" t="s">
        <v>68</v>
      </c>
      <c r="AE66" s="103" t="s">
        <v>67</v>
      </c>
      <c r="AF66" s="103" t="s">
        <v>68</v>
      </c>
      <c r="AG66" s="103" t="s">
        <v>517</v>
      </c>
      <c r="AH66" s="103" t="s">
        <v>68</v>
      </c>
      <c r="AI66" s="103" t="s">
        <v>68</v>
      </c>
      <c r="AJ66" s="103" t="s">
        <v>68</v>
      </c>
      <c r="AK66" s="103" t="s">
        <v>521</v>
      </c>
      <c r="AL66" s="70"/>
    </row>
    <row r="67" spans="1:38" s="69" customFormat="1" ht="15" customHeight="1">
      <c r="A67" s="98">
        <v>66</v>
      </c>
      <c r="B67" s="99" t="s">
        <v>13</v>
      </c>
      <c r="C67" s="99" t="s">
        <v>418</v>
      </c>
      <c r="D67" s="99" t="s">
        <v>419</v>
      </c>
      <c r="E67" s="99" t="s">
        <v>12</v>
      </c>
      <c r="F67" s="100" t="s">
        <v>459</v>
      </c>
      <c r="G67" s="100" t="s">
        <v>421</v>
      </c>
      <c r="H67" s="100" t="s">
        <v>61</v>
      </c>
      <c r="I67" s="100" t="s">
        <v>422</v>
      </c>
      <c r="J67" s="101">
        <v>44104</v>
      </c>
      <c r="K67" s="100" t="s">
        <v>574</v>
      </c>
      <c r="L67" s="77" t="str">
        <f>LEFT(Tabla6[[#This Row],[Cedula]],4)&amp;"_"&amp;COUNTIF($Q$2:$Q$63,$Q67)&amp;"_"&amp;COUNTIF($Q$2:Q67,$Q67)</f>
        <v>1517_0_1</v>
      </c>
      <c r="M67" s="94" t="str">
        <f>Tabla6[[#This Row],[Correlativo Beneficiaries]]&amp;"_"&amp;TEXT(COUNTIF($L$2:L67,Tabla6[[#This Row],[Correlativo Beneficiaries]]),"0000")</f>
        <v>1517_0_1_0001</v>
      </c>
      <c r="N67" s="100" t="s">
        <v>602</v>
      </c>
      <c r="O67" s="102"/>
      <c r="P67" s="100" t="s">
        <v>603</v>
      </c>
      <c r="Q67" s="131">
        <v>15179858</v>
      </c>
      <c r="R67" s="100" t="s">
        <v>66</v>
      </c>
      <c r="S67" s="100">
        <v>67</v>
      </c>
      <c r="T67" s="77" t="str">
        <f>IF(Tabla6[[#This Row],[Edad]]="","",IF(Tabla6[[#This Row],[Edad]]&lt;=4,"&lt;5",IF(Tabla6[[#This Row],[Edad]]&lt;=17,"5-17",IF(Tabla6[[#This Row],[Edad]]&lt;=49,"18-49","&gt;50"))))</f>
        <v>&gt;50</v>
      </c>
      <c r="U67" s="102"/>
      <c r="V67" s="102"/>
      <c r="W67" s="100" t="s">
        <v>68</v>
      </c>
      <c r="X67" s="97" t="s">
        <v>67</v>
      </c>
      <c r="Y67" s="100" t="s">
        <v>68</v>
      </c>
      <c r="Z67" s="100" t="s">
        <v>68</v>
      </c>
      <c r="AA67" s="100" t="s">
        <v>68</v>
      </c>
      <c r="AB67" s="100" t="s">
        <v>68</v>
      </c>
      <c r="AC67" s="100" t="s">
        <v>517</v>
      </c>
      <c r="AD67" s="100" t="s">
        <v>68</v>
      </c>
      <c r="AE67" s="100" t="s">
        <v>67</v>
      </c>
      <c r="AF67" s="100" t="s">
        <v>68</v>
      </c>
      <c r="AG67" s="100" t="s">
        <v>517</v>
      </c>
      <c r="AH67" s="100" t="s">
        <v>68</v>
      </c>
      <c r="AI67" s="100" t="s">
        <v>68</v>
      </c>
      <c r="AJ67" s="100" t="s">
        <v>68</v>
      </c>
      <c r="AK67" s="100" t="s">
        <v>521</v>
      </c>
      <c r="AL67" s="163"/>
    </row>
    <row r="68" spans="1:38" s="69" customFormat="1" ht="15" customHeight="1">
      <c r="A68" s="103">
        <v>67</v>
      </c>
      <c r="B68" s="104" t="s">
        <v>13</v>
      </c>
      <c r="C68" s="104" t="s">
        <v>418</v>
      </c>
      <c r="D68" s="104" t="s">
        <v>419</v>
      </c>
      <c r="E68" s="104" t="s">
        <v>12</v>
      </c>
      <c r="F68" s="103" t="s">
        <v>459</v>
      </c>
      <c r="G68" s="103" t="s">
        <v>421</v>
      </c>
      <c r="H68" s="103" t="s">
        <v>61</v>
      </c>
      <c r="I68" s="103" t="s">
        <v>422</v>
      </c>
      <c r="J68" s="105">
        <v>44104</v>
      </c>
      <c r="K68" s="103" t="s">
        <v>574</v>
      </c>
      <c r="L68" s="77" t="str">
        <f>LEFT(Tabla6[[#This Row],[Cedula]],4)&amp;"_"&amp;COUNTIF($Q$2:$Q$63,$Q68)&amp;"_"&amp;COUNTIF($Q$2:Q68,$Q68)</f>
        <v>1383_0_1</v>
      </c>
      <c r="M68" s="94" t="str">
        <f>Tabla6[[#This Row],[Correlativo Beneficiaries]]&amp;"_"&amp;TEXT(COUNTIF($L$2:L68,Tabla6[[#This Row],[Correlativo Beneficiaries]]),"0000")</f>
        <v>1383_0_1_0001</v>
      </c>
      <c r="N68" s="103" t="s">
        <v>599</v>
      </c>
      <c r="O68" s="106"/>
      <c r="P68" s="103" t="s">
        <v>604</v>
      </c>
      <c r="Q68" s="132">
        <v>13833755</v>
      </c>
      <c r="R68" s="103" t="s">
        <v>66</v>
      </c>
      <c r="S68" s="103">
        <v>43</v>
      </c>
      <c r="T68" s="77" t="str">
        <f>IF(Tabla6[[#This Row],[Edad]]="","",IF(Tabla6[[#This Row],[Edad]]&lt;=4,"&lt;5",IF(Tabla6[[#This Row],[Edad]]&lt;=17,"5-17",IF(Tabla6[[#This Row],[Edad]]&lt;=49,"18-49","&gt;50"))))</f>
        <v>18-49</v>
      </c>
      <c r="U68" s="106"/>
      <c r="V68" s="106"/>
      <c r="W68" s="103" t="s">
        <v>68</v>
      </c>
      <c r="X68" s="97" t="s">
        <v>67</v>
      </c>
      <c r="Y68" s="103" t="s">
        <v>68</v>
      </c>
      <c r="Z68" s="103" t="s">
        <v>517</v>
      </c>
      <c r="AA68" s="103" t="s">
        <v>68</v>
      </c>
      <c r="AB68" s="103" t="s">
        <v>68</v>
      </c>
      <c r="AC68" s="103" t="s">
        <v>517</v>
      </c>
      <c r="AD68" s="103" t="s">
        <v>68</v>
      </c>
      <c r="AE68" s="103" t="s">
        <v>67</v>
      </c>
      <c r="AF68" s="103" t="s">
        <v>68</v>
      </c>
      <c r="AG68" s="103" t="s">
        <v>517</v>
      </c>
      <c r="AH68" s="103" t="s">
        <v>68</v>
      </c>
      <c r="AI68" s="103" t="s">
        <v>68</v>
      </c>
      <c r="AJ68" s="103" t="s">
        <v>68</v>
      </c>
      <c r="AK68" s="103" t="s">
        <v>521</v>
      </c>
      <c r="AL68" s="70"/>
    </row>
    <row r="69" spans="1:38" s="69" customFormat="1" ht="15" customHeight="1">
      <c r="A69" s="98">
        <v>68</v>
      </c>
      <c r="B69" s="99" t="s">
        <v>13</v>
      </c>
      <c r="C69" s="99" t="s">
        <v>418</v>
      </c>
      <c r="D69" s="99" t="s">
        <v>419</v>
      </c>
      <c r="E69" s="99" t="s">
        <v>12</v>
      </c>
      <c r="F69" s="100" t="s">
        <v>459</v>
      </c>
      <c r="G69" s="100" t="s">
        <v>421</v>
      </c>
      <c r="H69" s="100" t="s">
        <v>61</v>
      </c>
      <c r="I69" s="100" t="s">
        <v>422</v>
      </c>
      <c r="J69" s="101">
        <v>44104</v>
      </c>
      <c r="K69" s="100" t="s">
        <v>574</v>
      </c>
      <c r="L69" s="77" t="str">
        <f>LEFT(Tabla6[[#This Row],[Cedula]],4)&amp;"_"&amp;COUNTIF($Q$2:$Q$63,$Q69)&amp;"_"&amp;COUNTIF($Q$2:Q69,$Q69)</f>
        <v>2024_0_1</v>
      </c>
      <c r="M69" s="94" t="str">
        <f>Tabla6[[#This Row],[Correlativo Beneficiaries]]&amp;"_"&amp;TEXT(COUNTIF($L$2:L69,Tabla6[[#This Row],[Correlativo Beneficiaries]]),"0000")</f>
        <v>2024_0_1_0001</v>
      </c>
      <c r="N69" s="100" t="s">
        <v>605</v>
      </c>
      <c r="O69" s="102"/>
      <c r="P69" s="100" t="s">
        <v>606</v>
      </c>
      <c r="Q69" s="131">
        <v>20248631</v>
      </c>
      <c r="R69" s="100" t="s">
        <v>66</v>
      </c>
      <c r="S69" s="100">
        <v>28</v>
      </c>
      <c r="T69" s="77" t="str">
        <f>IF(Tabla6[[#This Row],[Edad]]="","",IF(Tabla6[[#This Row],[Edad]]&lt;=4,"&lt;5",IF(Tabla6[[#This Row],[Edad]]&lt;=17,"5-17",IF(Tabla6[[#This Row],[Edad]]&lt;=49,"18-49","&gt;50"))))</f>
        <v>18-49</v>
      </c>
      <c r="U69" s="102"/>
      <c r="V69" s="102"/>
      <c r="W69" s="100" t="s">
        <v>68</v>
      </c>
      <c r="X69" s="97" t="s">
        <v>67</v>
      </c>
      <c r="Y69" s="100" t="s">
        <v>68</v>
      </c>
      <c r="Z69" s="100" t="s">
        <v>68</v>
      </c>
      <c r="AA69" s="100" t="s">
        <v>68</v>
      </c>
      <c r="AB69" s="100" t="s">
        <v>68</v>
      </c>
      <c r="AC69" s="100" t="s">
        <v>517</v>
      </c>
      <c r="AD69" s="100" t="s">
        <v>68</v>
      </c>
      <c r="AE69" s="100" t="s">
        <v>67</v>
      </c>
      <c r="AF69" s="100" t="s">
        <v>68</v>
      </c>
      <c r="AG69" s="100" t="s">
        <v>517</v>
      </c>
      <c r="AH69" s="100" t="s">
        <v>68</v>
      </c>
      <c r="AI69" s="100" t="s">
        <v>68</v>
      </c>
      <c r="AJ69" s="100" t="s">
        <v>68</v>
      </c>
      <c r="AK69" s="100" t="s">
        <v>607</v>
      </c>
      <c r="AL69" s="163"/>
    </row>
    <row r="70" spans="1:38" s="69" customFormat="1" ht="15" customHeight="1">
      <c r="A70" s="103">
        <v>69</v>
      </c>
      <c r="B70" s="104" t="s">
        <v>13</v>
      </c>
      <c r="C70" s="104" t="s">
        <v>418</v>
      </c>
      <c r="D70" s="104" t="s">
        <v>419</v>
      </c>
      <c r="E70" s="104" t="s">
        <v>12</v>
      </c>
      <c r="F70" s="103" t="s">
        <v>459</v>
      </c>
      <c r="G70" s="103" t="s">
        <v>421</v>
      </c>
      <c r="H70" s="103" t="s">
        <v>61</v>
      </c>
      <c r="I70" s="103" t="s">
        <v>422</v>
      </c>
      <c r="J70" s="105">
        <v>44104</v>
      </c>
      <c r="K70" s="103" t="s">
        <v>574</v>
      </c>
      <c r="L70" s="77" t="str">
        <f>LEFT(Tabla6[[#This Row],[Cedula]],4)&amp;"_"&amp;COUNTIF($Q$2:$Q$63,$Q70)&amp;"_"&amp;COUNTIF($Q$2:Q70,$Q70)</f>
        <v>1732_0_1</v>
      </c>
      <c r="M70" s="94" t="str">
        <f>Tabla6[[#This Row],[Correlativo Beneficiaries]]&amp;"_"&amp;TEXT(COUNTIF($L$2:L70,Tabla6[[#This Row],[Correlativo Beneficiaries]]),"0000")</f>
        <v>1732_0_1_0001</v>
      </c>
      <c r="N70" s="103" t="s">
        <v>487</v>
      </c>
      <c r="O70" s="106"/>
      <c r="P70" s="103" t="s">
        <v>474</v>
      </c>
      <c r="Q70" s="132">
        <v>17329150</v>
      </c>
      <c r="R70" s="103" t="s">
        <v>66</v>
      </c>
      <c r="S70" s="103">
        <v>33</v>
      </c>
      <c r="T70" s="77" t="str">
        <f>IF(Tabla6[[#This Row],[Edad]]="","",IF(Tabla6[[#This Row],[Edad]]&lt;=4,"&lt;5",IF(Tabla6[[#This Row],[Edad]]&lt;=17,"5-17",IF(Tabla6[[#This Row],[Edad]]&lt;=49,"18-49","&gt;50"))))</f>
        <v>18-49</v>
      </c>
      <c r="U70" s="106"/>
      <c r="V70" s="106"/>
      <c r="W70" s="103" t="s">
        <v>68</v>
      </c>
      <c r="X70" s="97" t="s">
        <v>67</v>
      </c>
      <c r="Y70" s="103" t="s">
        <v>68</v>
      </c>
      <c r="Z70" s="103" t="s">
        <v>68</v>
      </c>
      <c r="AA70" s="103" t="s">
        <v>68</v>
      </c>
      <c r="AB70" s="103" t="s">
        <v>68</v>
      </c>
      <c r="AC70" s="103" t="s">
        <v>517</v>
      </c>
      <c r="AD70" s="103" t="s">
        <v>68</v>
      </c>
      <c r="AE70" s="103" t="s">
        <v>67</v>
      </c>
      <c r="AF70" s="103" t="s">
        <v>68</v>
      </c>
      <c r="AG70" s="103" t="s">
        <v>517</v>
      </c>
      <c r="AH70" s="103" t="s">
        <v>68</v>
      </c>
      <c r="AI70" s="103" t="s">
        <v>68</v>
      </c>
      <c r="AJ70" s="103" t="s">
        <v>68</v>
      </c>
      <c r="AK70" s="103" t="s">
        <v>607</v>
      </c>
      <c r="AL70" s="70"/>
    </row>
    <row r="71" spans="1:38" s="69" customFormat="1" ht="15" customHeight="1">
      <c r="A71" s="98">
        <v>70</v>
      </c>
      <c r="B71" s="99" t="s">
        <v>13</v>
      </c>
      <c r="C71" s="99" t="s">
        <v>418</v>
      </c>
      <c r="D71" s="99" t="s">
        <v>419</v>
      </c>
      <c r="E71" s="99" t="s">
        <v>12</v>
      </c>
      <c r="F71" s="100" t="s">
        <v>459</v>
      </c>
      <c r="G71" s="100" t="s">
        <v>421</v>
      </c>
      <c r="H71" s="100" t="s">
        <v>61</v>
      </c>
      <c r="I71" s="100" t="s">
        <v>422</v>
      </c>
      <c r="J71" s="101">
        <v>44104</v>
      </c>
      <c r="K71" s="100" t="s">
        <v>574</v>
      </c>
      <c r="L71" s="77" t="str">
        <f>LEFT(Tabla6[[#This Row],[Cedula]],4)&amp;"_"&amp;COUNTIF($Q$2:$Q$63,$Q71)&amp;"_"&amp;COUNTIF($Q$2:Q71,$Q71)</f>
        <v>3252_0_1</v>
      </c>
      <c r="M71" s="94" t="str">
        <f>Tabla6[[#This Row],[Correlativo Beneficiaries]]&amp;"_"&amp;TEXT(COUNTIF($L$2:L71,Tabla6[[#This Row],[Correlativo Beneficiaries]]),"0000")</f>
        <v>3252_0_1_0001</v>
      </c>
      <c r="N71" s="100" t="s">
        <v>100</v>
      </c>
      <c r="O71" s="102"/>
      <c r="P71" s="100" t="s">
        <v>608</v>
      </c>
      <c r="Q71" s="131">
        <v>32527249</v>
      </c>
      <c r="R71" s="100" t="s">
        <v>66</v>
      </c>
      <c r="S71" s="100">
        <v>21</v>
      </c>
      <c r="T71" s="77" t="str">
        <f>IF(Tabla6[[#This Row],[Edad]]="","",IF(Tabla6[[#This Row],[Edad]]&lt;=4,"&lt;5",IF(Tabla6[[#This Row],[Edad]]&lt;=17,"5-17",IF(Tabla6[[#This Row],[Edad]]&lt;=49,"18-49","&gt;50"))))</f>
        <v>18-49</v>
      </c>
      <c r="U71" s="102"/>
      <c r="V71" s="102"/>
      <c r="W71" s="100" t="s">
        <v>68</v>
      </c>
      <c r="X71" s="97" t="s">
        <v>67</v>
      </c>
      <c r="Y71" s="100" t="s">
        <v>68</v>
      </c>
      <c r="Z71" s="100" t="s">
        <v>68</v>
      </c>
      <c r="AA71" s="100" t="s">
        <v>68</v>
      </c>
      <c r="AB71" s="100" t="s">
        <v>517</v>
      </c>
      <c r="AC71" s="100" t="s">
        <v>68</v>
      </c>
      <c r="AD71" s="100" t="s">
        <v>68</v>
      </c>
      <c r="AE71" s="100" t="s">
        <v>67</v>
      </c>
      <c r="AF71" s="100" t="s">
        <v>68</v>
      </c>
      <c r="AG71" s="100" t="s">
        <v>517</v>
      </c>
      <c r="AH71" s="100" t="s">
        <v>68</v>
      </c>
      <c r="AI71" s="100" t="s">
        <v>68</v>
      </c>
      <c r="AJ71" s="100" t="s">
        <v>68</v>
      </c>
      <c r="AK71" s="100" t="s">
        <v>609</v>
      </c>
      <c r="AL71" s="163"/>
    </row>
    <row r="72" spans="1:38" s="69" customFormat="1" ht="15" customHeight="1">
      <c r="A72" s="103">
        <v>71</v>
      </c>
      <c r="B72" s="104" t="s">
        <v>13</v>
      </c>
      <c r="C72" s="104" t="s">
        <v>418</v>
      </c>
      <c r="D72" s="104" t="s">
        <v>419</v>
      </c>
      <c r="E72" s="104" t="s">
        <v>12</v>
      </c>
      <c r="F72" s="103" t="s">
        <v>503</v>
      </c>
      <c r="G72" s="103" t="s">
        <v>421</v>
      </c>
      <c r="H72" s="103" t="s">
        <v>61</v>
      </c>
      <c r="I72" s="103" t="s">
        <v>422</v>
      </c>
      <c r="J72" s="105">
        <v>44104</v>
      </c>
      <c r="K72" s="103" t="s">
        <v>574</v>
      </c>
      <c r="L72" s="77" t="str">
        <f>LEFT(Tabla6[[#This Row],[Cedula]],4)&amp;"_"&amp;COUNTIF($Q$2:$Q$63,$Q72)&amp;"_"&amp;COUNTIF($Q$2:Q72,$Q72)</f>
        <v>1912_0_1</v>
      </c>
      <c r="M72" s="94" t="str">
        <f>Tabla6[[#This Row],[Correlativo Beneficiaries]]&amp;"_"&amp;TEXT(COUNTIF($L$2:L72,Tabla6[[#This Row],[Correlativo Beneficiaries]]),"0000")</f>
        <v>1912_0_1_0001</v>
      </c>
      <c r="N72" s="103" t="s">
        <v>610</v>
      </c>
      <c r="O72" s="106"/>
      <c r="P72" s="103" t="s">
        <v>594</v>
      </c>
      <c r="Q72" s="132">
        <v>19124376</v>
      </c>
      <c r="R72" s="103" t="s">
        <v>66</v>
      </c>
      <c r="S72" s="103">
        <v>35</v>
      </c>
      <c r="T72" s="77" t="str">
        <f>IF(Tabla6[[#This Row],[Edad]]="","",IF(Tabla6[[#This Row],[Edad]]&lt;=4,"&lt;5",IF(Tabla6[[#This Row],[Edad]]&lt;=17,"5-17",IF(Tabla6[[#This Row],[Edad]]&lt;=49,"18-49","&gt;50"))))</f>
        <v>18-49</v>
      </c>
      <c r="U72" s="103" t="s">
        <v>611</v>
      </c>
      <c r="V72" s="106"/>
      <c r="W72" s="103" t="s">
        <v>68</v>
      </c>
      <c r="X72" s="97" t="s">
        <v>67</v>
      </c>
      <c r="Y72" s="103" t="s">
        <v>68</v>
      </c>
      <c r="Z72" s="103" t="s">
        <v>68</v>
      </c>
      <c r="AA72" s="103" t="s">
        <v>68</v>
      </c>
      <c r="AB72" s="103" t="s">
        <v>68</v>
      </c>
      <c r="AC72" s="103" t="s">
        <v>517</v>
      </c>
      <c r="AD72" s="103" t="s">
        <v>68</v>
      </c>
      <c r="AE72" s="103" t="s">
        <v>67</v>
      </c>
      <c r="AF72" s="103" t="s">
        <v>68</v>
      </c>
      <c r="AG72" s="103" t="s">
        <v>517</v>
      </c>
      <c r="AH72" s="103" t="s">
        <v>68</v>
      </c>
      <c r="AI72" s="103" t="s">
        <v>68</v>
      </c>
      <c r="AJ72" s="103" t="s">
        <v>68</v>
      </c>
      <c r="AK72" s="103" t="s">
        <v>607</v>
      </c>
      <c r="AL72" s="70"/>
    </row>
    <row r="73" spans="1:38" s="69" customFormat="1" ht="15" customHeight="1">
      <c r="A73" s="98">
        <v>72</v>
      </c>
      <c r="B73" s="99" t="s">
        <v>13</v>
      </c>
      <c r="C73" s="99" t="s">
        <v>418</v>
      </c>
      <c r="D73" s="99" t="s">
        <v>419</v>
      </c>
      <c r="E73" s="99" t="s">
        <v>12</v>
      </c>
      <c r="F73" s="100" t="s">
        <v>503</v>
      </c>
      <c r="G73" s="100" t="s">
        <v>421</v>
      </c>
      <c r="H73" s="100" t="s">
        <v>61</v>
      </c>
      <c r="I73" s="100" t="s">
        <v>422</v>
      </c>
      <c r="J73" s="101">
        <v>44104</v>
      </c>
      <c r="K73" s="100" t="s">
        <v>574</v>
      </c>
      <c r="L73" s="77" t="str">
        <f>LEFT(Tabla6[[#This Row],[Cedula]],4)&amp;"_"&amp;COUNTIF($Q$2:$Q$63,$Q73)&amp;"_"&amp;COUNTIF($Q$2:Q73,$Q73)</f>
        <v>1455_0_1</v>
      </c>
      <c r="M73" s="94" t="str">
        <f>Tabla6[[#This Row],[Correlativo Beneficiaries]]&amp;"_"&amp;TEXT(COUNTIF($L$2:L73,Tabla6[[#This Row],[Correlativo Beneficiaries]]),"0000")</f>
        <v>1455_0_1_0001</v>
      </c>
      <c r="N73" s="100" t="s">
        <v>612</v>
      </c>
      <c r="O73" s="102"/>
      <c r="P73" s="100" t="s">
        <v>613</v>
      </c>
      <c r="Q73" s="131">
        <v>14559243</v>
      </c>
      <c r="R73" s="100" t="s">
        <v>66</v>
      </c>
      <c r="S73" s="100">
        <v>44</v>
      </c>
      <c r="T73" s="77" t="str">
        <f>IF(Tabla6[[#This Row],[Edad]]="","",IF(Tabla6[[#This Row],[Edad]]&lt;=4,"&lt;5",IF(Tabla6[[#This Row],[Edad]]&lt;=17,"5-17",IF(Tabla6[[#This Row],[Edad]]&lt;=49,"18-49","&gt;50"))))</f>
        <v>18-49</v>
      </c>
      <c r="U73" s="100" t="s">
        <v>614</v>
      </c>
      <c r="V73" s="102"/>
      <c r="W73" s="100" t="s">
        <v>68</v>
      </c>
      <c r="X73" s="97" t="s">
        <v>67</v>
      </c>
      <c r="Y73" s="100" t="s">
        <v>68</v>
      </c>
      <c r="Z73" s="100" t="s">
        <v>68</v>
      </c>
      <c r="AA73" s="100" t="s">
        <v>68</v>
      </c>
      <c r="AB73" s="100" t="s">
        <v>68</v>
      </c>
      <c r="AC73" s="100" t="s">
        <v>68</v>
      </c>
      <c r="AD73" s="100" t="s">
        <v>68</v>
      </c>
      <c r="AE73" s="100" t="s">
        <v>67</v>
      </c>
      <c r="AF73" s="100" t="s">
        <v>68</v>
      </c>
      <c r="AG73" s="100" t="s">
        <v>517</v>
      </c>
      <c r="AH73" s="100" t="s">
        <v>68</v>
      </c>
      <c r="AI73" s="100" t="s">
        <v>68</v>
      </c>
      <c r="AJ73" s="100" t="s">
        <v>68</v>
      </c>
      <c r="AK73" s="100" t="s">
        <v>607</v>
      </c>
      <c r="AL73" s="163"/>
    </row>
    <row r="74" spans="1:38" s="69" customFormat="1" ht="15" customHeight="1">
      <c r="A74" s="103">
        <v>73</v>
      </c>
      <c r="B74" s="104" t="s">
        <v>13</v>
      </c>
      <c r="C74" s="104" t="s">
        <v>418</v>
      </c>
      <c r="D74" s="104" t="s">
        <v>419</v>
      </c>
      <c r="E74" s="104" t="s">
        <v>12</v>
      </c>
      <c r="F74" s="103" t="s">
        <v>503</v>
      </c>
      <c r="G74" s="103" t="s">
        <v>421</v>
      </c>
      <c r="H74" s="103" t="s">
        <v>61</v>
      </c>
      <c r="I74" s="103" t="s">
        <v>422</v>
      </c>
      <c r="J74" s="105">
        <v>44104</v>
      </c>
      <c r="K74" s="103" t="s">
        <v>574</v>
      </c>
      <c r="L74" s="77" t="str">
        <f>LEFT(Tabla6[[#This Row],[Cedula]],4)&amp;"_"&amp;COUNTIF($Q$2:$Q$63,$Q74)&amp;"_"&amp;COUNTIF($Q$2:Q74,$Q74)</f>
        <v>2361_0_1</v>
      </c>
      <c r="M74" s="94" t="str">
        <f>Tabla6[[#This Row],[Correlativo Beneficiaries]]&amp;"_"&amp;TEXT(COUNTIF($L$2:L74,Tabla6[[#This Row],[Correlativo Beneficiaries]]),"0000")</f>
        <v>2361_0_1_0001</v>
      </c>
      <c r="N74" s="103" t="s">
        <v>615</v>
      </c>
      <c r="O74" s="106"/>
      <c r="P74" s="103" t="s">
        <v>616</v>
      </c>
      <c r="Q74" s="132">
        <v>23610203</v>
      </c>
      <c r="R74" s="103" t="s">
        <v>66</v>
      </c>
      <c r="S74" s="103">
        <v>25</v>
      </c>
      <c r="T74" s="77" t="str">
        <f>IF(Tabla6[[#This Row],[Edad]]="","",IF(Tabla6[[#This Row],[Edad]]&lt;=4,"&lt;5",IF(Tabla6[[#This Row],[Edad]]&lt;=17,"5-17",IF(Tabla6[[#This Row],[Edad]]&lt;=49,"18-49","&gt;50"))))</f>
        <v>18-49</v>
      </c>
      <c r="U74" s="103" t="s">
        <v>617</v>
      </c>
      <c r="V74" s="106"/>
      <c r="W74" s="103" t="s">
        <v>68</v>
      </c>
      <c r="X74" s="97" t="s">
        <v>67</v>
      </c>
      <c r="Y74" s="103" t="s">
        <v>68</v>
      </c>
      <c r="Z74" s="103" t="s">
        <v>68</v>
      </c>
      <c r="AA74" s="103" t="s">
        <v>517</v>
      </c>
      <c r="AB74" s="103" t="s">
        <v>68</v>
      </c>
      <c r="AC74" s="103" t="s">
        <v>68</v>
      </c>
      <c r="AD74" s="103" t="s">
        <v>68</v>
      </c>
      <c r="AE74" s="103" t="s">
        <v>67</v>
      </c>
      <c r="AF74" s="103" t="s">
        <v>68</v>
      </c>
      <c r="AG74" s="103" t="s">
        <v>517</v>
      </c>
      <c r="AH74" s="103" t="s">
        <v>68</v>
      </c>
      <c r="AI74" s="103" t="s">
        <v>68</v>
      </c>
      <c r="AJ74" s="103" t="s">
        <v>68</v>
      </c>
      <c r="AK74" s="103" t="s">
        <v>46</v>
      </c>
      <c r="AL74" s="70"/>
    </row>
    <row r="75" spans="1:38" s="69" customFormat="1" ht="15" customHeight="1">
      <c r="A75" s="98">
        <v>74</v>
      </c>
      <c r="B75" s="99" t="s">
        <v>13</v>
      </c>
      <c r="C75" s="99" t="s">
        <v>418</v>
      </c>
      <c r="D75" s="99" t="s">
        <v>419</v>
      </c>
      <c r="E75" s="99" t="s">
        <v>12</v>
      </c>
      <c r="F75" s="100" t="s">
        <v>503</v>
      </c>
      <c r="G75" s="100" t="s">
        <v>421</v>
      </c>
      <c r="H75" s="100" t="s">
        <v>61</v>
      </c>
      <c r="I75" s="100" t="s">
        <v>422</v>
      </c>
      <c r="J75" s="101">
        <v>44104</v>
      </c>
      <c r="K75" s="100" t="s">
        <v>574</v>
      </c>
      <c r="L75" s="77" t="str">
        <f>LEFT(Tabla6[[#This Row],[Cedula]],4)&amp;"_"&amp;COUNTIF($Q$2:$Q$63,$Q75)&amp;"_"&amp;COUNTIF($Q$2:Q75,$Q75)</f>
        <v>2958_0_1</v>
      </c>
      <c r="M75" s="94" t="str">
        <f>Tabla6[[#This Row],[Correlativo Beneficiaries]]&amp;"_"&amp;TEXT(COUNTIF($L$2:L75,Tabla6[[#This Row],[Correlativo Beneficiaries]]),"0000")</f>
        <v>2958_0_1_0001</v>
      </c>
      <c r="N75" s="100" t="s">
        <v>618</v>
      </c>
      <c r="O75" s="102"/>
      <c r="P75" s="100" t="s">
        <v>619</v>
      </c>
      <c r="Q75" s="131">
        <v>29584198</v>
      </c>
      <c r="R75" s="100" t="s">
        <v>66</v>
      </c>
      <c r="S75" s="100">
        <v>27</v>
      </c>
      <c r="T75" s="77" t="str">
        <f>IF(Tabla6[[#This Row],[Edad]]="","",IF(Tabla6[[#This Row],[Edad]]&lt;=4,"&lt;5",IF(Tabla6[[#This Row],[Edad]]&lt;=17,"5-17",IF(Tabla6[[#This Row],[Edad]]&lt;=49,"18-49","&gt;50"))))</f>
        <v>18-49</v>
      </c>
      <c r="U75" s="100" t="s">
        <v>620</v>
      </c>
      <c r="V75" s="102"/>
      <c r="W75" s="100" t="s">
        <v>68</v>
      </c>
      <c r="X75" s="97" t="s">
        <v>67</v>
      </c>
      <c r="Y75" s="100" t="s">
        <v>68</v>
      </c>
      <c r="Z75" s="100" t="s">
        <v>68</v>
      </c>
      <c r="AA75" s="100" t="s">
        <v>517</v>
      </c>
      <c r="AB75" s="100" t="s">
        <v>68</v>
      </c>
      <c r="AC75" s="100" t="s">
        <v>68</v>
      </c>
      <c r="AD75" s="100" t="s">
        <v>68</v>
      </c>
      <c r="AE75" s="100" t="s">
        <v>67</v>
      </c>
      <c r="AF75" s="100" t="s">
        <v>68</v>
      </c>
      <c r="AG75" s="100" t="s">
        <v>517</v>
      </c>
      <c r="AH75" s="100" t="s">
        <v>68</v>
      </c>
      <c r="AI75" s="100" t="s">
        <v>68</v>
      </c>
      <c r="AJ75" s="100" t="s">
        <v>68</v>
      </c>
      <c r="AK75" s="100" t="s">
        <v>46</v>
      </c>
      <c r="AL75" s="163"/>
    </row>
    <row r="76" spans="1:38" s="69" customFormat="1" ht="15" customHeight="1">
      <c r="A76" s="103">
        <v>75</v>
      </c>
      <c r="B76" s="104" t="s">
        <v>13</v>
      </c>
      <c r="C76" s="104" t="s">
        <v>418</v>
      </c>
      <c r="D76" s="104" t="s">
        <v>419</v>
      </c>
      <c r="E76" s="104" t="s">
        <v>12</v>
      </c>
      <c r="F76" s="103" t="s">
        <v>503</v>
      </c>
      <c r="G76" s="103" t="s">
        <v>421</v>
      </c>
      <c r="H76" s="103" t="s">
        <v>61</v>
      </c>
      <c r="I76" s="103" t="s">
        <v>422</v>
      </c>
      <c r="J76" s="105">
        <v>44104</v>
      </c>
      <c r="K76" s="103" t="s">
        <v>574</v>
      </c>
      <c r="L76" s="77" t="str">
        <f>LEFT(Tabla6[[#This Row],[Cedula]],4)&amp;"_"&amp;COUNTIF($Q$2:$Q$63,$Q76)&amp;"_"&amp;COUNTIF($Q$2:Q76,$Q76)</f>
        <v>2832_0_1</v>
      </c>
      <c r="M76" s="94" t="str">
        <f>Tabla6[[#This Row],[Correlativo Beneficiaries]]&amp;"_"&amp;TEXT(COUNTIF($L$2:L76,Tabla6[[#This Row],[Correlativo Beneficiaries]]),"0000")</f>
        <v>2832_0_1_0001</v>
      </c>
      <c r="N76" s="103" t="s">
        <v>621</v>
      </c>
      <c r="O76" s="106"/>
      <c r="P76" s="103" t="s">
        <v>622</v>
      </c>
      <c r="Q76" s="132">
        <v>28325196</v>
      </c>
      <c r="R76" s="103" t="s">
        <v>66</v>
      </c>
      <c r="S76" s="103">
        <v>19</v>
      </c>
      <c r="T76" s="77" t="str">
        <f>IF(Tabla6[[#This Row],[Edad]]="","",IF(Tabla6[[#This Row],[Edad]]&lt;=4,"&lt;5",IF(Tabla6[[#This Row],[Edad]]&lt;=17,"5-17",IF(Tabla6[[#This Row],[Edad]]&lt;=49,"18-49","&gt;50"))))</f>
        <v>18-49</v>
      </c>
      <c r="U76" s="103" t="s">
        <v>623</v>
      </c>
      <c r="V76" s="106"/>
      <c r="W76" s="103" t="s">
        <v>68</v>
      </c>
      <c r="X76" s="97" t="s">
        <v>67</v>
      </c>
      <c r="Y76" s="103" t="s">
        <v>68</v>
      </c>
      <c r="Z76" s="103" t="s">
        <v>68</v>
      </c>
      <c r="AA76" s="103" t="s">
        <v>517</v>
      </c>
      <c r="AB76" s="103" t="s">
        <v>68</v>
      </c>
      <c r="AC76" s="103" t="s">
        <v>68</v>
      </c>
      <c r="AD76" s="103" t="s">
        <v>68</v>
      </c>
      <c r="AE76" s="103" t="s">
        <v>67</v>
      </c>
      <c r="AF76" s="103" t="s">
        <v>68</v>
      </c>
      <c r="AG76" s="103" t="s">
        <v>517</v>
      </c>
      <c r="AH76" s="103" t="s">
        <v>68</v>
      </c>
      <c r="AI76" s="103" t="s">
        <v>68</v>
      </c>
      <c r="AJ76" s="103" t="s">
        <v>68</v>
      </c>
      <c r="AK76" s="103" t="s">
        <v>46</v>
      </c>
      <c r="AL76" s="70"/>
    </row>
    <row r="77" spans="1:38" s="69" customFormat="1" ht="15" customHeight="1">
      <c r="A77" s="98">
        <v>76</v>
      </c>
      <c r="B77" s="99" t="s">
        <v>13</v>
      </c>
      <c r="C77" s="99" t="s">
        <v>418</v>
      </c>
      <c r="D77" s="99" t="s">
        <v>419</v>
      </c>
      <c r="E77" s="99" t="s">
        <v>12</v>
      </c>
      <c r="F77" s="100" t="s">
        <v>503</v>
      </c>
      <c r="G77" s="100" t="s">
        <v>421</v>
      </c>
      <c r="H77" s="100" t="s">
        <v>61</v>
      </c>
      <c r="I77" s="100" t="s">
        <v>422</v>
      </c>
      <c r="J77" s="101">
        <v>44104</v>
      </c>
      <c r="K77" s="100" t="s">
        <v>574</v>
      </c>
      <c r="L77" s="77" t="str">
        <f>LEFT(Tabla6[[#This Row],[Cedula]],4)&amp;"_"&amp;COUNTIF($Q$2:$Q$63,$Q77)&amp;"_"&amp;COUNTIF($Q$2:Q77,$Q77)</f>
        <v>2841_0_1</v>
      </c>
      <c r="M77" s="94" t="str">
        <f>Tabla6[[#This Row],[Correlativo Beneficiaries]]&amp;"_"&amp;TEXT(COUNTIF($L$2:L77,Tabla6[[#This Row],[Correlativo Beneficiaries]]),"0000")</f>
        <v>2841_0_1_0001</v>
      </c>
      <c r="N77" s="100" t="s">
        <v>624</v>
      </c>
      <c r="O77" s="102"/>
      <c r="P77" s="100" t="s">
        <v>625</v>
      </c>
      <c r="Q77" s="131">
        <v>28410726</v>
      </c>
      <c r="R77" s="100" t="s">
        <v>66</v>
      </c>
      <c r="S77" s="100">
        <v>19</v>
      </c>
      <c r="T77" s="77" t="str">
        <f>IF(Tabla6[[#This Row],[Edad]]="","",IF(Tabla6[[#This Row],[Edad]]&lt;=4,"&lt;5",IF(Tabla6[[#This Row],[Edad]]&lt;=17,"5-17",IF(Tabla6[[#This Row],[Edad]]&lt;=49,"18-49","&gt;50"))))</f>
        <v>18-49</v>
      </c>
      <c r="U77" s="100" t="s">
        <v>626</v>
      </c>
      <c r="V77" s="102"/>
      <c r="W77" s="100" t="s">
        <v>68</v>
      </c>
      <c r="X77" s="97" t="s">
        <v>67</v>
      </c>
      <c r="Y77" s="100" t="s">
        <v>68</v>
      </c>
      <c r="Z77" s="100" t="s">
        <v>68</v>
      </c>
      <c r="AA77" s="100" t="s">
        <v>68</v>
      </c>
      <c r="AB77" s="100" t="s">
        <v>517</v>
      </c>
      <c r="AC77" s="100" t="s">
        <v>68</v>
      </c>
      <c r="AD77" s="100" t="s">
        <v>68</v>
      </c>
      <c r="AE77" s="100" t="s">
        <v>67</v>
      </c>
      <c r="AF77" s="100" t="s">
        <v>68</v>
      </c>
      <c r="AG77" s="100" t="s">
        <v>517</v>
      </c>
      <c r="AH77" s="100" t="s">
        <v>68</v>
      </c>
      <c r="AI77" s="100" t="s">
        <v>68</v>
      </c>
      <c r="AJ77" s="100" t="s">
        <v>68</v>
      </c>
      <c r="AK77" s="100" t="s">
        <v>609</v>
      </c>
      <c r="AL77" s="163"/>
    </row>
    <row r="78" spans="1:38" s="69" customFormat="1" ht="15" customHeight="1">
      <c r="A78" s="103">
        <v>77</v>
      </c>
      <c r="B78" s="104" t="s">
        <v>13</v>
      </c>
      <c r="C78" s="104" t="s">
        <v>418</v>
      </c>
      <c r="D78" s="104" t="s">
        <v>419</v>
      </c>
      <c r="E78" s="104" t="s">
        <v>12</v>
      </c>
      <c r="F78" s="103" t="s">
        <v>503</v>
      </c>
      <c r="G78" s="103" t="s">
        <v>421</v>
      </c>
      <c r="H78" s="103" t="s">
        <v>61</v>
      </c>
      <c r="I78" s="103" t="s">
        <v>422</v>
      </c>
      <c r="J78" s="105">
        <v>44104</v>
      </c>
      <c r="K78" s="103" t="s">
        <v>574</v>
      </c>
      <c r="L78" s="77" t="str">
        <f>LEFT(Tabla6[[#This Row],[Cedula]],4)&amp;"_"&amp;COUNTIF($Q$2:$Q$63,$Q78)&amp;"_"&amp;COUNTIF($Q$2:Q78,$Q78)</f>
        <v>2696_0_1</v>
      </c>
      <c r="M78" s="94" t="str">
        <f>Tabla6[[#This Row],[Correlativo Beneficiaries]]&amp;"_"&amp;TEXT(COUNTIF($L$2:L78,Tabla6[[#This Row],[Correlativo Beneficiaries]]),"0000")</f>
        <v>2696_0_1_0001</v>
      </c>
      <c r="N78" s="103" t="s">
        <v>627</v>
      </c>
      <c r="O78" s="106"/>
      <c r="P78" s="103" t="s">
        <v>628</v>
      </c>
      <c r="Q78" s="132">
        <v>26966260</v>
      </c>
      <c r="R78" s="103" t="s">
        <v>66</v>
      </c>
      <c r="S78" s="103">
        <v>20</v>
      </c>
      <c r="T78" s="77" t="str">
        <f>IF(Tabla6[[#This Row],[Edad]]="","",IF(Tabla6[[#This Row],[Edad]]&lt;=4,"&lt;5",IF(Tabla6[[#This Row],[Edad]]&lt;=17,"5-17",IF(Tabla6[[#This Row],[Edad]]&lt;=49,"18-49","&gt;50"))))</f>
        <v>18-49</v>
      </c>
      <c r="U78" s="103" t="s">
        <v>629</v>
      </c>
      <c r="V78" s="106"/>
      <c r="W78" s="103" t="s">
        <v>68</v>
      </c>
      <c r="X78" s="97" t="s">
        <v>67</v>
      </c>
      <c r="Y78" s="103" t="s">
        <v>68</v>
      </c>
      <c r="Z78" s="103" t="s">
        <v>68</v>
      </c>
      <c r="AA78" s="103" t="s">
        <v>517</v>
      </c>
      <c r="AB78" s="103" t="s">
        <v>517</v>
      </c>
      <c r="AC78" s="103" t="s">
        <v>68</v>
      </c>
      <c r="AD78" s="103" t="s">
        <v>68</v>
      </c>
      <c r="AE78" s="103" t="s">
        <v>67</v>
      </c>
      <c r="AF78" s="103" t="s">
        <v>68</v>
      </c>
      <c r="AG78" s="103" t="s">
        <v>517</v>
      </c>
      <c r="AH78" s="103" t="s">
        <v>68</v>
      </c>
      <c r="AI78" s="103" t="s">
        <v>68</v>
      </c>
      <c r="AJ78" s="103" t="s">
        <v>68</v>
      </c>
      <c r="AK78" s="103" t="s">
        <v>609</v>
      </c>
      <c r="AL78" s="70"/>
    </row>
    <row r="79" spans="1:38" s="69" customFormat="1" ht="15" customHeight="1">
      <c r="A79" s="98">
        <v>78</v>
      </c>
      <c r="B79" s="99" t="s">
        <v>13</v>
      </c>
      <c r="C79" s="99" t="s">
        <v>418</v>
      </c>
      <c r="D79" s="99" t="s">
        <v>419</v>
      </c>
      <c r="E79" s="99" t="s">
        <v>12</v>
      </c>
      <c r="F79" s="100" t="s">
        <v>630</v>
      </c>
      <c r="G79" s="100" t="s">
        <v>421</v>
      </c>
      <c r="H79" s="100" t="s">
        <v>61</v>
      </c>
      <c r="I79" s="100" t="s">
        <v>422</v>
      </c>
      <c r="J79" s="101">
        <v>44104</v>
      </c>
      <c r="K79" s="100" t="s">
        <v>574</v>
      </c>
      <c r="L79" s="77" t="str">
        <f>LEFT(Tabla6[[#This Row],[Cedula]],4)&amp;"_"&amp;COUNTIF($Q$2:$Q$63,$Q79)&amp;"_"&amp;COUNTIF($Q$2:Q79,$Q79)</f>
        <v>1399_0_1</v>
      </c>
      <c r="M79" s="94" t="str">
        <f>Tabla6[[#This Row],[Correlativo Beneficiaries]]&amp;"_"&amp;TEXT(COUNTIF($L$2:L79,Tabla6[[#This Row],[Correlativo Beneficiaries]]),"0000")</f>
        <v>1399_0_1_0001</v>
      </c>
      <c r="N79" s="100" t="s">
        <v>197</v>
      </c>
      <c r="O79" s="102"/>
      <c r="P79" s="100" t="s">
        <v>631</v>
      </c>
      <c r="Q79" s="131">
        <v>13992562</v>
      </c>
      <c r="R79" s="100" t="s">
        <v>66</v>
      </c>
      <c r="S79" s="100">
        <v>42</v>
      </c>
      <c r="T79" s="77" t="str">
        <f>IF(Tabla6[[#This Row],[Edad]]="","",IF(Tabla6[[#This Row],[Edad]]&lt;=4,"&lt;5",IF(Tabla6[[#This Row],[Edad]]&lt;=17,"5-17",IF(Tabla6[[#This Row],[Edad]]&lt;=49,"18-49","&gt;50"))))</f>
        <v>18-49</v>
      </c>
      <c r="U79" s="100" t="s">
        <v>632</v>
      </c>
      <c r="V79" s="102"/>
      <c r="W79" s="100" t="s">
        <v>68</v>
      </c>
      <c r="X79" s="97" t="s">
        <v>67</v>
      </c>
      <c r="Y79" s="100" t="s">
        <v>517</v>
      </c>
      <c r="Z79" s="100" t="s">
        <v>68</v>
      </c>
      <c r="AA79" s="100" t="s">
        <v>68</v>
      </c>
      <c r="AB79" s="100" t="s">
        <v>517</v>
      </c>
      <c r="AC79" s="100" t="s">
        <v>68</v>
      </c>
      <c r="AD79" s="100" t="s">
        <v>68</v>
      </c>
      <c r="AE79" s="100" t="s">
        <v>67</v>
      </c>
      <c r="AF79" s="100" t="s">
        <v>68</v>
      </c>
      <c r="AG79" s="100" t="s">
        <v>517</v>
      </c>
      <c r="AH79" s="100" t="s">
        <v>68</v>
      </c>
      <c r="AI79" s="100" t="s">
        <v>68</v>
      </c>
      <c r="AJ79" s="100" t="s">
        <v>68</v>
      </c>
      <c r="AK79" s="100" t="s">
        <v>609</v>
      </c>
      <c r="AL79" s="163"/>
    </row>
    <row r="80" spans="1:38" s="69" customFormat="1" ht="15" customHeight="1">
      <c r="A80" s="103">
        <v>79</v>
      </c>
      <c r="B80" s="104" t="s">
        <v>13</v>
      </c>
      <c r="C80" s="104" t="s">
        <v>418</v>
      </c>
      <c r="D80" s="104" t="s">
        <v>419</v>
      </c>
      <c r="E80" s="104" t="s">
        <v>12</v>
      </c>
      <c r="F80" s="103" t="s">
        <v>503</v>
      </c>
      <c r="G80" s="103" t="s">
        <v>421</v>
      </c>
      <c r="H80" s="103" t="s">
        <v>61</v>
      </c>
      <c r="I80" s="103" t="s">
        <v>422</v>
      </c>
      <c r="J80" s="105">
        <v>44104</v>
      </c>
      <c r="K80" s="103" t="s">
        <v>574</v>
      </c>
      <c r="L80" s="77" t="str">
        <f>LEFT(Tabla6[[#This Row],[Cedula]],4)&amp;"_"&amp;COUNTIF($Q$2:$Q$63,$Q80)&amp;"_"&amp;COUNTIF($Q$2:Q80,$Q80)</f>
        <v>2361_0_1</v>
      </c>
      <c r="M80" s="94" t="str">
        <f>Tabla6[[#This Row],[Correlativo Beneficiaries]]&amp;"_"&amp;TEXT(COUNTIF($L$2:L80,Tabla6[[#This Row],[Correlativo Beneficiaries]]),"0000")</f>
        <v>2361_0_1_0002</v>
      </c>
      <c r="N80" s="103" t="s">
        <v>633</v>
      </c>
      <c r="O80" s="106"/>
      <c r="P80" s="103" t="s">
        <v>634</v>
      </c>
      <c r="Q80" s="132">
        <v>23610174</v>
      </c>
      <c r="R80" s="103" t="s">
        <v>66</v>
      </c>
      <c r="S80" s="103">
        <v>28</v>
      </c>
      <c r="T80" s="77" t="str">
        <f>IF(Tabla6[[#This Row],[Edad]]="","",IF(Tabla6[[#This Row],[Edad]]&lt;=4,"&lt;5",IF(Tabla6[[#This Row],[Edad]]&lt;=17,"5-17",IF(Tabla6[[#This Row],[Edad]]&lt;=49,"18-49","&gt;50"))))</f>
        <v>18-49</v>
      </c>
      <c r="U80" s="103" t="s">
        <v>635</v>
      </c>
      <c r="V80" s="106"/>
      <c r="W80" s="103" t="s">
        <v>68</v>
      </c>
      <c r="X80" s="97" t="s">
        <v>67</v>
      </c>
      <c r="Y80" s="103" t="s">
        <v>517</v>
      </c>
      <c r="Z80" s="103" t="s">
        <v>517</v>
      </c>
      <c r="AA80" s="103" t="s">
        <v>68</v>
      </c>
      <c r="AB80" s="103" t="s">
        <v>517</v>
      </c>
      <c r="AC80" s="103" t="s">
        <v>68</v>
      </c>
      <c r="AD80" s="103" t="s">
        <v>68</v>
      </c>
      <c r="AE80" s="103" t="s">
        <v>67</v>
      </c>
      <c r="AF80" s="103" t="s">
        <v>68</v>
      </c>
      <c r="AG80" s="103" t="s">
        <v>517</v>
      </c>
      <c r="AH80" s="103" t="s">
        <v>68</v>
      </c>
      <c r="AI80" s="103" t="s">
        <v>68</v>
      </c>
      <c r="AJ80" s="103" t="s">
        <v>68</v>
      </c>
      <c r="AK80" s="103" t="s">
        <v>609</v>
      </c>
      <c r="AL80" s="70"/>
    </row>
    <row r="81" spans="1:38" s="69" customFormat="1" ht="15" customHeight="1">
      <c r="A81" s="98">
        <v>80</v>
      </c>
      <c r="B81" s="99" t="s">
        <v>13</v>
      </c>
      <c r="C81" s="99" t="s">
        <v>418</v>
      </c>
      <c r="D81" s="99" t="s">
        <v>419</v>
      </c>
      <c r="E81" s="99" t="s">
        <v>12</v>
      </c>
      <c r="F81" s="100" t="s">
        <v>503</v>
      </c>
      <c r="G81" s="100" t="s">
        <v>421</v>
      </c>
      <c r="H81" s="100" t="s">
        <v>61</v>
      </c>
      <c r="I81" s="100" t="s">
        <v>422</v>
      </c>
      <c r="J81" s="101">
        <v>44104</v>
      </c>
      <c r="K81" s="100" t="s">
        <v>574</v>
      </c>
      <c r="L81" s="77" t="str">
        <f>LEFT(Tabla6[[#This Row],[Cedula]],4)&amp;"_"&amp;COUNTIF($Q$2:$Q$63,$Q81)&amp;"_"&amp;COUNTIF($Q$2:Q81,$Q81)</f>
        <v>2678_0_1</v>
      </c>
      <c r="M81" s="94" t="str">
        <f>Tabla6[[#This Row],[Correlativo Beneficiaries]]&amp;"_"&amp;TEXT(COUNTIF($L$2:L81,Tabla6[[#This Row],[Correlativo Beneficiaries]]),"0000")</f>
        <v>2678_0_1_0001</v>
      </c>
      <c r="N81" s="100" t="s">
        <v>636</v>
      </c>
      <c r="O81" s="102"/>
      <c r="P81" s="100" t="s">
        <v>637</v>
      </c>
      <c r="Q81" s="131">
        <v>26783280</v>
      </c>
      <c r="R81" s="100" t="s">
        <v>66</v>
      </c>
      <c r="S81" s="100">
        <v>30</v>
      </c>
      <c r="T81" s="77" t="str">
        <f>IF(Tabla6[[#This Row],[Edad]]="","",IF(Tabla6[[#This Row],[Edad]]&lt;=4,"&lt;5",IF(Tabla6[[#This Row],[Edad]]&lt;=17,"5-17",IF(Tabla6[[#This Row],[Edad]]&lt;=49,"18-49","&gt;50"))))</f>
        <v>18-49</v>
      </c>
      <c r="U81" s="100" t="s">
        <v>638</v>
      </c>
      <c r="V81" s="102"/>
      <c r="W81" s="100" t="s">
        <v>68</v>
      </c>
      <c r="X81" s="97" t="s">
        <v>67</v>
      </c>
      <c r="Y81" s="100" t="s">
        <v>68</v>
      </c>
      <c r="Z81" s="100" t="s">
        <v>68</v>
      </c>
      <c r="AA81" s="100" t="s">
        <v>68</v>
      </c>
      <c r="AB81" s="100" t="s">
        <v>68</v>
      </c>
      <c r="AC81" s="100" t="s">
        <v>68</v>
      </c>
      <c r="AD81" s="100" t="s">
        <v>68</v>
      </c>
      <c r="AE81" s="100" t="s">
        <v>67</v>
      </c>
      <c r="AF81" s="100" t="s">
        <v>68</v>
      </c>
      <c r="AG81" s="100" t="s">
        <v>517</v>
      </c>
      <c r="AH81" s="100" t="s">
        <v>68</v>
      </c>
      <c r="AI81" s="100" t="s">
        <v>68</v>
      </c>
      <c r="AJ81" s="100" t="s">
        <v>68</v>
      </c>
      <c r="AK81" s="100" t="s">
        <v>535</v>
      </c>
      <c r="AL81" s="163"/>
    </row>
    <row r="82" spans="1:38" s="69" customFormat="1" ht="15" customHeight="1">
      <c r="A82" s="103">
        <v>81</v>
      </c>
      <c r="B82" s="104" t="s">
        <v>13</v>
      </c>
      <c r="C82" s="104" t="s">
        <v>418</v>
      </c>
      <c r="D82" s="104" t="s">
        <v>419</v>
      </c>
      <c r="E82" s="104" t="s">
        <v>12</v>
      </c>
      <c r="F82" s="103" t="s">
        <v>503</v>
      </c>
      <c r="G82" s="103" t="s">
        <v>421</v>
      </c>
      <c r="H82" s="103" t="s">
        <v>61</v>
      </c>
      <c r="I82" s="103" t="s">
        <v>422</v>
      </c>
      <c r="J82" s="105">
        <v>44104</v>
      </c>
      <c r="K82" s="103" t="s">
        <v>574</v>
      </c>
      <c r="L82" s="77" t="str">
        <f>LEFT(Tabla6[[#This Row],[Cedula]],4)&amp;"_"&amp;COUNTIF($Q$2:$Q$63,$Q82)&amp;"_"&amp;COUNTIF($Q$2:Q82,$Q82)</f>
        <v>2965_0_1</v>
      </c>
      <c r="M82" s="94" t="str">
        <f>Tabla6[[#This Row],[Correlativo Beneficiaries]]&amp;"_"&amp;TEXT(COUNTIF($L$2:L82,Tabla6[[#This Row],[Correlativo Beneficiaries]]),"0000")</f>
        <v>2965_0_1_0001</v>
      </c>
      <c r="N82" s="103" t="s">
        <v>267</v>
      </c>
      <c r="O82" s="106"/>
      <c r="P82" s="103" t="s">
        <v>639</v>
      </c>
      <c r="Q82" s="132">
        <v>29654461</v>
      </c>
      <c r="R82" s="103" t="s">
        <v>66</v>
      </c>
      <c r="S82" s="103">
        <v>23</v>
      </c>
      <c r="T82" s="77" t="str">
        <f>IF(Tabla6[[#This Row],[Edad]]="","",IF(Tabla6[[#This Row],[Edad]]&lt;=4,"&lt;5",IF(Tabla6[[#This Row],[Edad]]&lt;=17,"5-17",IF(Tabla6[[#This Row],[Edad]]&lt;=49,"18-49","&gt;50"))))</f>
        <v>18-49</v>
      </c>
      <c r="U82" s="103" t="s">
        <v>640</v>
      </c>
      <c r="V82" s="106"/>
      <c r="W82" s="103" t="s">
        <v>68</v>
      </c>
      <c r="X82" s="97" t="s">
        <v>67</v>
      </c>
      <c r="Y82" s="103" t="s">
        <v>68</v>
      </c>
      <c r="Z82" s="103" t="s">
        <v>68</v>
      </c>
      <c r="AA82" s="103" t="s">
        <v>68</v>
      </c>
      <c r="AB82" s="103" t="s">
        <v>68</v>
      </c>
      <c r="AC82" s="103" t="s">
        <v>68</v>
      </c>
      <c r="AD82" s="103" t="s">
        <v>68</v>
      </c>
      <c r="AE82" s="103" t="s">
        <v>67</v>
      </c>
      <c r="AF82" s="103" t="s">
        <v>68</v>
      </c>
      <c r="AG82" s="103" t="s">
        <v>517</v>
      </c>
      <c r="AH82" s="103" t="s">
        <v>68</v>
      </c>
      <c r="AI82" s="103" t="s">
        <v>68</v>
      </c>
      <c r="AJ82" s="103" t="s">
        <v>68</v>
      </c>
      <c r="AK82" s="103" t="s">
        <v>535</v>
      </c>
      <c r="AL82" s="70"/>
    </row>
    <row r="83" spans="1:38" s="69" customFormat="1" ht="15" customHeight="1">
      <c r="A83" s="98">
        <v>82</v>
      </c>
      <c r="B83" s="99" t="s">
        <v>13</v>
      </c>
      <c r="C83" s="99" t="s">
        <v>418</v>
      </c>
      <c r="D83" s="99" t="s">
        <v>419</v>
      </c>
      <c r="E83" s="99" t="s">
        <v>12</v>
      </c>
      <c r="F83" s="100" t="s">
        <v>503</v>
      </c>
      <c r="G83" s="100" t="s">
        <v>421</v>
      </c>
      <c r="H83" s="100" t="s">
        <v>61</v>
      </c>
      <c r="I83" s="100" t="s">
        <v>422</v>
      </c>
      <c r="J83" s="101">
        <v>44104</v>
      </c>
      <c r="K83" s="100" t="s">
        <v>574</v>
      </c>
      <c r="L83" s="77" t="str">
        <f>LEFT(Tabla6[[#This Row],[Cedula]],4)&amp;"_"&amp;COUNTIF($Q$2:$Q$63,$Q83)&amp;"_"&amp;COUNTIF($Q$2:Q83,$Q83)</f>
        <v>1589_0_1</v>
      </c>
      <c r="M83" s="94" t="str">
        <f>Tabla6[[#This Row],[Correlativo Beneficiaries]]&amp;"_"&amp;TEXT(COUNTIF($L$2:L83,Tabla6[[#This Row],[Correlativo Beneficiaries]]),"0000")</f>
        <v>1589_0_1_0001</v>
      </c>
      <c r="N83" s="100" t="s">
        <v>69</v>
      </c>
      <c r="O83" s="102"/>
      <c r="P83" s="100" t="s">
        <v>641</v>
      </c>
      <c r="Q83" s="131">
        <v>15890495</v>
      </c>
      <c r="R83" s="100" t="s">
        <v>66</v>
      </c>
      <c r="S83" s="100">
        <v>38</v>
      </c>
      <c r="T83" s="77" t="str">
        <f>IF(Tabla6[[#This Row],[Edad]]="","",IF(Tabla6[[#This Row],[Edad]]&lt;=4,"&lt;5",IF(Tabla6[[#This Row],[Edad]]&lt;=17,"5-17",IF(Tabla6[[#This Row],[Edad]]&lt;=49,"18-49","&gt;50"))))</f>
        <v>18-49</v>
      </c>
      <c r="U83" s="100" t="s">
        <v>642</v>
      </c>
      <c r="V83" s="102"/>
      <c r="W83" s="100" t="s">
        <v>68</v>
      </c>
      <c r="X83" s="97" t="s">
        <v>67</v>
      </c>
      <c r="Y83" s="100" t="s">
        <v>68</v>
      </c>
      <c r="Z83" s="100" t="s">
        <v>68</v>
      </c>
      <c r="AA83" s="100" t="s">
        <v>68</v>
      </c>
      <c r="AB83" s="100" t="s">
        <v>68</v>
      </c>
      <c r="AC83" s="100" t="s">
        <v>68</v>
      </c>
      <c r="AD83" s="100" t="s">
        <v>68</v>
      </c>
      <c r="AE83" s="100" t="s">
        <v>67</v>
      </c>
      <c r="AF83" s="100" t="s">
        <v>68</v>
      </c>
      <c r="AG83" s="100" t="s">
        <v>517</v>
      </c>
      <c r="AH83" s="100" t="s">
        <v>68</v>
      </c>
      <c r="AI83" s="100" t="s">
        <v>68</v>
      </c>
      <c r="AJ83" s="100" t="s">
        <v>68</v>
      </c>
      <c r="AK83" s="100" t="s">
        <v>535</v>
      </c>
      <c r="AL83" s="163"/>
    </row>
    <row r="84" spans="1:38" s="69" customFormat="1" ht="15" customHeight="1">
      <c r="A84" s="103">
        <v>83</v>
      </c>
      <c r="B84" s="104" t="s">
        <v>13</v>
      </c>
      <c r="C84" s="104" t="s">
        <v>418</v>
      </c>
      <c r="D84" s="104" t="s">
        <v>419</v>
      </c>
      <c r="E84" s="104" t="s">
        <v>12</v>
      </c>
      <c r="F84" s="103" t="s">
        <v>503</v>
      </c>
      <c r="G84" s="103" t="s">
        <v>421</v>
      </c>
      <c r="H84" s="103" t="s">
        <v>61</v>
      </c>
      <c r="I84" s="103" t="s">
        <v>422</v>
      </c>
      <c r="J84" s="105">
        <v>44104</v>
      </c>
      <c r="K84" s="103" t="s">
        <v>574</v>
      </c>
      <c r="L84" s="77" t="str">
        <f>LEFT(Tabla6[[#This Row],[Cedula]],4)&amp;"_"&amp;COUNTIF($Q$2:$Q$63,$Q84)&amp;"_"&amp;COUNTIF($Q$2:Q84,$Q84)</f>
        <v>3005_0_1</v>
      </c>
      <c r="M84" s="94" t="str">
        <f>Tabla6[[#This Row],[Correlativo Beneficiaries]]&amp;"_"&amp;TEXT(COUNTIF($L$2:L84,Tabla6[[#This Row],[Correlativo Beneficiaries]]),"0000")</f>
        <v>3005_0_1_0001</v>
      </c>
      <c r="N84" s="103" t="s">
        <v>633</v>
      </c>
      <c r="O84" s="106"/>
      <c r="P84" s="103" t="s">
        <v>643</v>
      </c>
      <c r="Q84" s="132">
        <v>3005435</v>
      </c>
      <c r="R84" s="103" t="s">
        <v>66</v>
      </c>
      <c r="S84" s="103">
        <v>76</v>
      </c>
      <c r="T84" s="77" t="str">
        <f>IF(Tabla6[[#This Row],[Edad]]="","",IF(Tabla6[[#This Row],[Edad]]&lt;=4,"&lt;5",IF(Tabla6[[#This Row],[Edad]]&lt;=17,"5-17",IF(Tabla6[[#This Row],[Edad]]&lt;=49,"18-49","&gt;50"))))</f>
        <v>&gt;50</v>
      </c>
      <c r="U84" s="103" t="s">
        <v>644</v>
      </c>
      <c r="V84" s="106"/>
      <c r="W84" s="103" t="s">
        <v>68</v>
      </c>
      <c r="X84" s="97" t="s">
        <v>67</v>
      </c>
      <c r="Y84" s="103" t="s">
        <v>517</v>
      </c>
      <c r="Z84" s="103" t="s">
        <v>517</v>
      </c>
      <c r="AA84" s="103" t="s">
        <v>68</v>
      </c>
      <c r="AB84" s="103" t="s">
        <v>68</v>
      </c>
      <c r="AC84" s="103" t="s">
        <v>68</v>
      </c>
      <c r="AD84" s="103" t="s">
        <v>68</v>
      </c>
      <c r="AE84" s="103" t="s">
        <v>67</v>
      </c>
      <c r="AF84" s="103" t="s">
        <v>68</v>
      </c>
      <c r="AG84" s="103" t="s">
        <v>517</v>
      </c>
      <c r="AH84" s="103" t="s">
        <v>68</v>
      </c>
      <c r="AI84" s="103" t="s">
        <v>68</v>
      </c>
      <c r="AJ84" s="103" t="s">
        <v>68</v>
      </c>
      <c r="AK84" s="103" t="s">
        <v>535</v>
      </c>
      <c r="AL84" s="70"/>
    </row>
    <row r="85" spans="1:38" s="69" customFormat="1" ht="15" customHeight="1">
      <c r="A85" s="98">
        <v>84</v>
      </c>
      <c r="B85" s="99" t="s">
        <v>13</v>
      </c>
      <c r="C85" s="99" t="s">
        <v>418</v>
      </c>
      <c r="D85" s="99" t="s">
        <v>419</v>
      </c>
      <c r="E85" s="99" t="s">
        <v>12</v>
      </c>
      <c r="F85" s="100" t="s">
        <v>503</v>
      </c>
      <c r="G85" s="100" t="s">
        <v>421</v>
      </c>
      <c r="H85" s="100" t="s">
        <v>61</v>
      </c>
      <c r="I85" s="100" t="s">
        <v>422</v>
      </c>
      <c r="J85" s="101">
        <v>44104</v>
      </c>
      <c r="K85" s="100" t="s">
        <v>574</v>
      </c>
      <c r="L85" s="77" t="str">
        <f>LEFT(Tabla6[[#This Row],[Cedula]],4)&amp;"_"&amp;COUNTIF($Q$2:$Q$63,$Q85)&amp;"_"&amp;COUNTIF($Q$2:Q85,$Q85)</f>
        <v>3190_0_1</v>
      </c>
      <c r="M85" s="94" t="str">
        <f>Tabla6[[#This Row],[Correlativo Beneficiaries]]&amp;"_"&amp;TEXT(COUNTIF($L$2:L85,Tabla6[[#This Row],[Correlativo Beneficiaries]]),"0000")</f>
        <v>3190_0_1_0001</v>
      </c>
      <c r="N85" s="100" t="s">
        <v>197</v>
      </c>
      <c r="O85" s="102"/>
      <c r="P85" s="100" t="s">
        <v>645</v>
      </c>
      <c r="Q85" s="131">
        <v>31902094</v>
      </c>
      <c r="R85" s="100" t="s">
        <v>66</v>
      </c>
      <c r="S85" s="100">
        <v>15</v>
      </c>
      <c r="T85" s="77" t="str">
        <f>IF(Tabla6[[#This Row],[Edad]]="","",IF(Tabla6[[#This Row],[Edad]]&lt;=4,"&lt;5",IF(Tabla6[[#This Row],[Edad]]&lt;=17,"5-17",IF(Tabla6[[#This Row],[Edad]]&lt;=49,"18-49","&gt;50"))))</f>
        <v>5-17</v>
      </c>
      <c r="U85" s="100" t="s">
        <v>646</v>
      </c>
      <c r="V85" s="102"/>
      <c r="W85" s="100" t="s">
        <v>68</v>
      </c>
      <c r="X85" s="97" t="s">
        <v>67</v>
      </c>
      <c r="Y85" s="100" t="s">
        <v>68</v>
      </c>
      <c r="Z85" s="100" t="s">
        <v>68</v>
      </c>
      <c r="AA85" s="100" t="s">
        <v>68</v>
      </c>
      <c r="AB85" s="100" t="s">
        <v>68</v>
      </c>
      <c r="AC85" s="100" t="s">
        <v>517</v>
      </c>
      <c r="AD85" s="100" t="s">
        <v>68</v>
      </c>
      <c r="AE85" s="100" t="s">
        <v>67</v>
      </c>
      <c r="AF85" s="100" t="s">
        <v>68</v>
      </c>
      <c r="AG85" s="100" t="s">
        <v>517</v>
      </c>
      <c r="AH85" s="100" t="s">
        <v>68</v>
      </c>
      <c r="AI85" s="100" t="s">
        <v>68</v>
      </c>
      <c r="AJ85" s="100" t="s">
        <v>68</v>
      </c>
      <c r="AK85" s="100" t="s">
        <v>521</v>
      </c>
      <c r="AL85" s="163"/>
    </row>
    <row r="86" spans="1:38" s="69" customFormat="1" ht="15" customHeight="1">
      <c r="A86" s="103">
        <v>85</v>
      </c>
      <c r="B86" s="104" t="s">
        <v>13</v>
      </c>
      <c r="C86" s="104" t="s">
        <v>418</v>
      </c>
      <c r="D86" s="104" t="s">
        <v>419</v>
      </c>
      <c r="E86" s="104" t="s">
        <v>12</v>
      </c>
      <c r="F86" s="103" t="s">
        <v>503</v>
      </c>
      <c r="G86" s="103" t="s">
        <v>421</v>
      </c>
      <c r="H86" s="103" t="s">
        <v>61</v>
      </c>
      <c r="I86" s="103" t="s">
        <v>422</v>
      </c>
      <c r="J86" s="105">
        <v>44104</v>
      </c>
      <c r="K86" s="103" t="s">
        <v>574</v>
      </c>
      <c r="L86" s="77" t="str">
        <f>LEFT(Tabla6[[#This Row],[Cedula]],4)&amp;"_"&amp;COUNTIF($Q$2:$Q$63,$Q86)&amp;"_"&amp;COUNTIF($Q$2:Q86,$Q86)</f>
        <v>1371_0_1</v>
      </c>
      <c r="M86" s="94" t="str">
        <f>Tabla6[[#This Row],[Correlativo Beneficiaries]]&amp;"_"&amp;TEXT(COUNTIF($L$2:L86,Tabla6[[#This Row],[Correlativo Beneficiaries]]),"0000")</f>
        <v>1371_0_1_0001</v>
      </c>
      <c r="N86" s="103" t="s">
        <v>647</v>
      </c>
      <c r="O86" s="106"/>
      <c r="P86" s="103" t="s">
        <v>161</v>
      </c>
      <c r="Q86" s="132">
        <v>13713080</v>
      </c>
      <c r="R86" s="103" t="s">
        <v>66</v>
      </c>
      <c r="S86" s="103">
        <v>42</v>
      </c>
      <c r="T86" s="77" t="str">
        <f>IF(Tabla6[[#This Row],[Edad]]="","",IF(Tabla6[[#This Row],[Edad]]&lt;=4,"&lt;5",IF(Tabla6[[#This Row],[Edad]]&lt;=17,"5-17",IF(Tabla6[[#This Row],[Edad]]&lt;=49,"18-49","&gt;50"))))</f>
        <v>18-49</v>
      </c>
      <c r="U86" s="103" t="s">
        <v>648</v>
      </c>
      <c r="V86" s="106"/>
      <c r="W86" s="103" t="s">
        <v>68</v>
      </c>
      <c r="X86" s="97" t="s">
        <v>67</v>
      </c>
      <c r="Y86" s="103" t="s">
        <v>68</v>
      </c>
      <c r="Z86" s="103" t="s">
        <v>68</v>
      </c>
      <c r="AA86" s="103" t="s">
        <v>68</v>
      </c>
      <c r="AB86" s="103" t="s">
        <v>68</v>
      </c>
      <c r="AC86" s="103" t="s">
        <v>517</v>
      </c>
      <c r="AD86" s="103" t="s">
        <v>68</v>
      </c>
      <c r="AE86" s="103" t="s">
        <v>67</v>
      </c>
      <c r="AF86" s="103" t="s">
        <v>68</v>
      </c>
      <c r="AG86" s="103" t="s">
        <v>517</v>
      </c>
      <c r="AH86" s="103" t="s">
        <v>68</v>
      </c>
      <c r="AI86" s="103" t="s">
        <v>68</v>
      </c>
      <c r="AJ86" s="103" t="s">
        <v>68</v>
      </c>
      <c r="AK86" s="103" t="s">
        <v>521</v>
      </c>
      <c r="AL86" s="70"/>
    </row>
    <row r="87" spans="1:38" s="69" customFormat="1" ht="15" customHeight="1">
      <c r="A87" s="98">
        <v>86</v>
      </c>
      <c r="B87" s="99" t="s">
        <v>13</v>
      </c>
      <c r="C87" s="99" t="s">
        <v>418</v>
      </c>
      <c r="D87" s="99" t="s">
        <v>419</v>
      </c>
      <c r="E87" s="99" t="s">
        <v>12</v>
      </c>
      <c r="F87" s="100" t="s">
        <v>467</v>
      </c>
      <c r="G87" s="100" t="s">
        <v>421</v>
      </c>
      <c r="H87" s="100" t="s">
        <v>61</v>
      </c>
      <c r="I87" s="100" t="s">
        <v>422</v>
      </c>
      <c r="J87" s="101">
        <v>44104</v>
      </c>
      <c r="K87" s="100" t="s">
        <v>574</v>
      </c>
      <c r="L87" s="77" t="str">
        <f>LEFT(Tabla6[[#This Row],[Cedula]],4)&amp;"_"&amp;COUNTIF($Q$2:$Q$63,$Q87)&amp;"_"&amp;COUNTIF($Q$2:Q87,$Q87)</f>
        <v>3063_0_1</v>
      </c>
      <c r="M87" s="94" t="str">
        <f>Tabla6[[#This Row],[Correlativo Beneficiaries]]&amp;"_"&amp;TEXT(COUNTIF($L$2:L87,Tabla6[[#This Row],[Correlativo Beneficiaries]]),"0000")</f>
        <v>3063_0_1_0001</v>
      </c>
      <c r="N87" s="100" t="s">
        <v>649</v>
      </c>
      <c r="O87" s="102"/>
      <c r="P87" s="100" t="s">
        <v>97</v>
      </c>
      <c r="Q87" s="131">
        <v>30635169</v>
      </c>
      <c r="R87" s="100" t="s">
        <v>66</v>
      </c>
      <c r="S87" s="100">
        <v>15</v>
      </c>
      <c r="T87" s="77" t="str">
        <f>IF(Tabla6[[#This Row],[Edad]]="","",IF(Tabla6[[#This Row],[Edad]]&lt;=4,"&lt;5",IF(Tabla6[[#This Row],[Edad]]&lt;=17,"5-17",IF(Tabla6[[#This Row],[Edad]]&lt;=49,"18-49","&gt;50"))))</f>
        <v>5-17</v>
      </c>
      <c r="U87" s="100" t="s">
        <v>650</v>
      </c>
      <c r="V87" s="102"/>
      <c r="W87" s="100" t="s">
        <v>68</v>
      </c>
      <c r="X87" s="97" t="s">
        <v>67</v>
      </c>
      <c r="Y87" s="100" t="s">
        <v>68</v>
      </c>
      <c r="Z87" s="100" t="s">
        <v>68</v>
      </c>
      <c r="AA87" s="100" t="s">
        <v>517</v>
      </c>
      <c r="AB87" s="100" t="s">
        <v>68</v>
      </c>
      <c r="AC87" s="100" t="s">
        <v>68</v>
      </c>
      <c r="AD87" s="100" t="s">
        <v>68</v>
      </c>
      <c r="AE87" s="100" t="s">
        <v>67</v>
      </c>
      <c r="AF87" s="100" t="s">
        <v>68</v>
      </c>
      <c r="AG87" s="100" t="s">
        <v>517</v>
      </c>
      <c r="AH87" s="100" t="s">
        <v>68</v>
      </c>
      <c r="AI87" s="100" t="s">
        <v>68</v>
      </c>
      <c r="AJ87" s="100" t="s">
        <v>68</v>
      </c>
      <c r="AK87" s="100" t="s">
        <v>46</v>
      </c>
      <c r="AL87" s="163"/>
    </row>
    <row r="88" spans="1:38" s="69" customFormat="1" ht="15" customHeight="1">
      <c r="A88" s="103">
        <v>87</v>
      </c>
      <c r="B88" s="104" t="s">
        <v>13</v>
      </c>
      <c r="C88" s="104" t="s">
        <v>418</v>
      </c>
      <c r="D88" s="104" t="s">
        <v>419</v>
      </c>
      <c r="E88" s="104" t="s">
        <v>12</v>
      </c>
      <c r="F88" s="103" t="s">
        <v>467</v>
      </c>
      <c r="G88" s="103" t="s">
        <v>421</v>
      </c>
      <c r="H88" s="103" t="s">
        <v>61</v>
      </c>
      <c r="I88" s="103" t="s">
        <v>422</v>
      </c>
      <c r="J88" s="105">
        <v>44104</v>
      </c>
      <c r="K88" s="103" t="s">
        <v>574</v>
      </c>
      <c r="L88" s="77" t="str">
        <f>LEFT(Tabla6[[#This Row],[Cedula]],4)&amp;"_"&amp;COUNTIF($Q$2:$Q$63,$Q88)&amp;"_"&amp;COUNTIF($Q$2:Q88,$Q88)</f>
        <v>2595_0_1</v>
      </c>
      <c r="M88" s="94" t="str">
        <f>Tabla6[[#This Row],[Correlativo Beneficiaries]]&amp;"_"&amp;TEXT(COUNTIF($L$2:L88,Tabla6[[#This Row],[Correlativo Beneficiaries]]),"0000")</f>
        <v>2595_0_1_0001</v>
      </c>
      <c r="N88" s="103" t="s">
        <v>651</v>
      </c>
      <c r="O88" s="106"/>
      <c r="P88" s="103" t="s">
        <v>652</v>
      </c>
      <c r="Q88" s="132">
        <v>25957728</v>
      </c>
      <c r="R88" s="103" t="s">
        <v>66</v>
      </c>
      <c r="S88" s="103">
        <v>24</v>
      </c>
      <c r="T88" s="77" t="str">
        <f>IF(Tabla6[[#This Row],[Edad]]="","",IF(Tabla6[[#This Row],[Edad]]&lt;=4,"&lt;5",IF(Tabla6[[#This Row],[Edad]]&lt;=17,"5-17",IF(Tabla6[[#This Row],[Edad]]&lt;=49,"18-49","&gt;50"))))</f>
        <v>18-49</v>
      </c>
      <c r="U88" s="103" t="s">
        <v>653</v>
      </c>
      <c r="V88" s="106"/>
      <c r="W88" s="103" t="s">
        <v>68</v>
      </c>
      <c r="X88" s="97" t="s">
        <v>67</v>
      </c>
      <c r="Y88" s="103" t="s">
        <v>68</v>
      </c>
      <c r="Z88" s="103" t="s">
        <v>68</v>
      </c>
      <c r="AA88" s="103" t="s">
        <v>517</v>
      </c>
      <c r="AB88" s="103" t="s">
        <v>68</v>
      </c>
      <c r="AC88" s="103" t="s">
        <v>68</v>
      </c>
      <c r="AD88" s="103" t="s">
        <v>68</v>
      </c>
      <c r="AE88" s="103" t="s">
        <v>67</v>
      </c>
      <c r="AF88" s="103" t="s">
        <v>68</v>
      </c>
      <c r="AG88" s="103" t="s">
        <v>517</v>
      </c>
      <c r="AH88" s="103" t="s">
        <v>68</v>
      </c>
      <c r="AI88" s="103" t="s">
        <v>68</v>
      </c>
      <c r="AJ88" s="103" t="s">
        <v>68</v>
      </c>
      <c r="AK88" s="103" t="s">
        <v>46</v>
      </c>
      <c r="AL88" s="70"/>
    </row>
    <row r="89" spans="1:38" s="69" customFormat="1" ht="15" customHeight="1">
      <c r="A89" s="98">
        <v>88</v>
      </c>
      <c r="B89" s="99" t="s">
        <v>13</v>
      </c>
      <c r="C89" s="99" t="s">
        <v>418</v>
      </c>
      <c r="D89" s="99" t="s">
        <v>419</v>
      </c>
      <c r="E89" s="99" t="s">
        <v>12</v>
      </c>
      <c r="F89" s="100" t="s">
        <v>467</v>
      </c>
      <c r="G89" s="100" t="s">
        <v>421</v>
      </c>
      <c r="H89" s="100" t="s">
        <v>61</v>
      </c>
      <c r="I89" s="100" t="s">
        <v>422</v>
      </c>
      <c r="J89" s="101">
        <v>44104</v>
      </c>
      <c r="K89" s="100" t="s">
        <v>574</v>
      </c>
      <c r="L89" s="77" t="str">
        <f>LEFT(Tabla6[[#This Row],[Cedula]],4)&amp;"_"&amp;COUNTIF($Q$2:$Q$63,$Q89)&amp;"_"&amp;COUNTIF($Q$2:Q89,$Q89)</f>
        <v>3426_0_1</v>
      </c>
      <c r="M89" s="94" t="str">
        <f>Tabla6[[#This Row],[Correlativo Beneficiaries]]&amp;"_"&amp;TEXT(COUNTIF($L$2:L89,Tabla6[[#This Row],[Correlativo Beneficiaries]]),"0000")</f>
        <v>3426_0_1_0001</v>
      </c>
      <c r="N89" s="100" t="s">
        <v>654</v>
      </c>
      <c r="O89" s="102"/>
      <c r="P89" s="100" t="s">
        <v>655</v>
      </c>
      <c r="Q89" s="131">
        <v>3426457</v>
      </c>
      <c r="R89" s="100" t="s">
        <v>66</v>
      </c>
      <c r="S89" s="100">
        <v>71</v>
      </c>
      <c r="T89" s="77" t="str">
        <f>IF(Tabla6[[#This Row],[Edad]]="","",IF(Tabla6[[#This Row],[Edad]]&lt;=4,"&lt;5",IF(Tabla6[[#This Row],[Edad]]&lt;=17,"5-17",IF(Tabla6[[#This Row],[Edad]]&lt;=49,"18-49","&gt;50"))))</f>
        <v>&gt;50</v>
      </c>
      <c r="U89" s="100" t="s">
        <v>656</v>
      </c>
      <c r="V89" s="102"/>
      <c r="W89" s="100" t="s">
        <v>68</v>
      </c>
      <c r="X89" s="97" t="s">
        <v>67</v>
      </c>
      <c r="Y89" s="100" t="s">
        <v>68</v>
      </c>
      <c r="Z89" s="100" t="s">
        <v>68</v>
      </c>
      <c r="AA89" s="100" t="s">
        <v>68</v>
      </c>
      <c r="AB89" s="100" t="s">
        <v>68</v>
      </c>
      <c r="AC89" s="100" t="s">
        <v>517</v>
      </c>
      <c r="AD89" s="100" t="s">
        <v>68</v>
      </c>
      <c r="AE89" s="100" t="s">
        <v>67</v>
      </c>
      <c r="AF89" s="100" t="s">
        <v>68</v>
      </c>
      <c r="AG89" s="100" t="s">
        <v>517</v>
      </c>
      <c r="AH89" s="100" t="s">
        <v>68</v>
      </c>
      <c r="AI89" s="100" t="s">
        <v>68</v>
      </c>
      <c r="AJ89" s="100" t="s">
        <v>68</v>
      </c>
      <c r="AK89" s="100" t="s">
        <v>521</v>
      </c>
      <c r="AL89" s="163"/>
    </row>
    <row r="90" spans="1:38" s="69" customFormat="1" ht="15" customHeight="1">
      <c r="A90" s="103">
        <v>89</v>
      </c>
      <c r="B90" s="104" t="s">
        <v>13</v>
      </c>
      <c r="C90" s="104" t="s">
        <v>418</v>
      </c>
      <c r="D90" s="104" t="s">
        <v>419</v>
      </c>
      <c r="E90" s="104" t="s">
        <v>12</v>
      </c>
      <c r="F90" s="103" t="s">
        <v>467</v>
      </c>
      <c r="G90" s="103" t="s">
        <v>421</v>
      </c>
      <c r="H90" s="103" t="s">
        <v>61</v>
      </c>
      <c r="I90" s="103" t="s">
        <v>422</v>
      </c>
      <c r="J90" s="105">
        <v>44104</v>
      </c>
      <c r="K90" s="103" t="s">
        <v>574</v>
      </c>
      <c r="L90" s="77" t="str">
        <f>LEFT(Tabla6[[#This Row],[Cedula]],4)&amp;"_"&amp;COUNTIF($Q$2:$Q$63,$Q90)&amp;"_"&amp;COUNTIF($Q$2:Q90,$Q90)</f>
        <v>2992_0_1</v>
      </c>
      <c r="M90" s="94" t="str">
        <f>Tabla6[[#This Row],[Correlativo Beneficiaries]]&amp;"_"&amp;TEXT(COUNTIF($L$2:L90,Tabla6[[#This Row],[Correlativo Beneficiaries]]),"0000")</f>
        <v>2992_0_1_0001</v>
      </c>
      <c r="N90" s="103" t="s">
        <v>90</v>
      </c>
      <c r="O90" s="106"/>
      <c r="P90" s="103" t="s">
        <v>657</v>
      </c>
      <c r="Q90" s="132">
        <v>2992641</v>
      </c>
      <c r="R90" s="103" t="s">
        <v>66</v>
      </c>
      <c r="S90" s="103">
        <v>77</v>
      </c>
      <c r="T90" s="77" t="str">
        <f>IF(Tabla6[[#This Row],[Edad]]="","",IF(Tabla6[[#This Row],[Edad]]&lt;=4,"&lt;5",IF(Tabla6[[#This Row],[Edad]]&lt;=17,"5-17",IF(Tabla6[[#This Row],[Edad]]&lt;=49,"18-49","&gt;50"))))</f>
        <v>&gt;50</v>
      </c>
      <c r="U90" s="103" t="s">
        <v>658</v>
      </c>
      <c r="V90" s="106"/>
      <c r="W90" s="103" t="s">
        <v>68</v>
      </c>
      <c r="X90" s="97" t="s">
        <v>67</v>
      </c>
      <c r="Y90" s="103" t="s">
        <v>517</v>
      </c>
      <c r="Z90" s="103" t="s">
        <v>517</v>
      </c>
      <c r="AA90" s="103" t="s">
        <v>68</v>
      </c>
      <c r="AB90" s="103" t="s">
        <v>68</v>
      </c>
      <c r="AC90" s="103" t="s">
        <v>517</v>
      </c>
      <c r="AD90" s="103" t="s">
        <v>68</v>
      </c>
      <c r="AE90" s="103" t="s">
        <v>67</v>
      </c>
      <c r="AF90" s="103" t="s">
        <v>68</v>
      </c>
      <c r="AG90" s="103" t="s">
        <v>517</v>
      </c>
      <c r="AH90" s="103" t="s">
        <v>68</v>
      </c>
      <c r="AI90" s="103" t="s">
        <v>68</v>
      </c>
      <c r="AJ90" s="103" t="s">
        <v>68</v>
      </c>
      <c r="AK90" s="103" t="s">
        <v>521</v>
      </c>
      <c r="AL90" s="70"/>
    </row>
    <row r="91" spans="1:38" s="69" customFormat="1" ht="15" customHeight="1">
      <c r="A91" s="98">
        <v>90</v>
      </c>
      <c r="B91" s="99" t="s">
        <v>13</v>
      </c>
      <c r="C91" s="99" t="s">
        <v>418</v>
      </c>
      <c r="D91" s="99" t="s">
        <v>419</v>
      </c>
      <c r="E91" s="99" t="s">
        <v>12</v>
      </c>
      <c r="F91" s="100" t="s">
        <v>467</v>
      </c>
      <c r="G91" s="100" t="s">
        <v>421</v>
      </c>
      <c r="H91" s="100" t="s">
        <v>61</v>
      </c>
      <c r="I91" s="100" t="s">
        <v>422</v>
      </c>
      <c r="J91" s="101">
        <v>44104</v>
      </c>
      <c r="K91" s="100" t="s">
        <v>574</v>
      </c>
      <c r="L91" s="77" t="str">
        <f>LEFT(Tabla6[[#This Row],[Cedula]],4)&amp;"_"&amp;COUNTIF($Q$2:$Q$63,$Q91)&amp;"_"&amp;COUNTIF($Q$2:Q91,$Q91)</f>
        <v>6908_0_1</v>
      </c>
      <c r="M91" s="94" t="str">
        <f>Tabla6[[#This Row],[Correlativo Beneficiaries]]&amp;"_"&amp;TEXT(COUNTIF($L$2:L91,Tabla6[[#This Row],[Correlativo Beneficiaries]]),"0000")</f>
        <v>6908_0_1_0001</v>
      </c>
      <c r="N91" s="103" t="s">
        <v>90</v>
      </c>
      <c r="O91" s="106"/>
      <c r="P91" s="103" t="s">
        <v>78</v>
      </c>
      <c r="Q91" s="133">
        <v>6908148</v>
      </c>
      <c r="R91" s="100" t="s">
        <v>66</v>
      </c>
      <c r="S91" s="100">
        <v>45</v>
      </c>
      <c r="T91" s="77" t="str">
        <f>IF(Tabla6[[#This Row],[Edad]]="","",IF(Tabla6[[#This Row],[Edad]]&lt;=4,"&lt;5",IF(Tabla6[[#This Row],[Edad]]&lt;=17,"5-17",IF(Tabla6[[#This Row],[Edad]]&lt;=49,"18-49","&gt;50"))))</f>
        <v>18-49</v>
      </c>
      <c r="U91" s="100" t="s">
        <v>658</v>
      </c>
      <c r="V91" s="102"/>
      <c r="W91" s="100" t="s">
        <v>68</v>
      </c>
      <c r="X91" s="97" t="s">
        <v>67</v>
      </c>
      <c r="Y91" s="100" t="s">
        <v>517</v>
      </c>
      <c r="Z91" s="100" t="s">
        <v>517</v>
      </c>
      <c r="AA91" s="100" t="s">
        <v>68</v>
      </c>
      <c r="AB91" s="100" t="s">
        <v>68</v>
      </c>
      <c r="AC91" s="100" t="s">
        <v>517</v>
      </c>
      <c r="AD91" s="100" t="s">
        <v>68</v>
      </c>
      <c r="AE91" s="100" t="s">
        <v>67</v>
      </c>
      <c r="AF91" s="100" t="s">
        <v>68</v>
      </c>
      <c r="AG91" s="100" t="s">
        <v>517</v>
      </c>
      <c r="AH91" s="100" t="s">
        <v>68</v>
      </c>
      <c r="AI91" s="100" t="s">
        <v>68</v>
      </c>
      <c r="AJ91" s="100" t="s">
        <v>68</v>
      </c>
      <c r="AK91" s="100" t="s">
        <v>659</v>
      </c>
      <c r="AL91" s="163"/>
    </row>
    <row r="92" spans="1:38" s="69" customFormat="1" ht="15" customHeight="1">
      <c r="A92" s="103">
        <v>91</v>
      </c>
      <c r="B92" s="104" t="s">
        <v>13</v>
      </c>
      <c r="C92" s="104" t="s">
        <v>418</v>
      </c>
      <c r="D92" s="104" t="s">
        <v>419</v>
      </c>
      <c r="E92" s="104" t="s">
        <v>12</v>
      </c>
      <c r="F92" s="103" t="s">
        <v>467</v>
      </c>
      <c r="G92" s="103" t="s">
        <v>421</v>
      </c>
      <c r="H92" s="103" t="s">
        <v>61</v>
      </c>
      <c r="I92" s="103" t="s">
        <v>422</v>
      </c>
      <c r="J92" s="105">
        <v>44104</v>
      </c>
      <c r="K92" s="103" t="s">
        <v>574</v>
      </c>
      <c r="L92" s="77" t="str">
        <f>LEFT(Tabla6[[#This Row],[Cedula]],4)&amp;"_"&amp;COUNTIF($Q$2:$Q$63,$Q92)&amp;"_"&amp;COUNTIF($Q$2:Q92,$Q92)</f>
        <v>6387_0_1</v>
      </c>
      <c r="M92" s="94" t="str">
        <f>Tabla6[[#This Row],[Correlativo Beneficiaries]]&amp;"_"&amp;TEXT(COUNTIF($L$2:L92,Tabla6[[#This Row],[Correlativo Beneficiaries]]),"0000")</f>
        <v>6387_0_1_0001</v>
      </c>
      <c r="N92" s="103" t="s">
        <v>160</v>
      </c>
      <c r="O92" s="106"/>
      <c r="P92" s="103" t="s">
        <v>660</v>
      </c>
      <c r="Q92" s="132">
        <v>6387878</v>
      </c>
      <c r="R92" s="103" t="s">
        <v>66</v>
      </c>
      <c r="S92" s="103">
        <v>65</v>
      </c>
      <c r="T92" s="77" t="str">
        <f>IF(Tabla6[[#This Row],[Edad]]="","",IF(Tabla6[[#This Row],[Edad]]&lt;=4,"&lt;5",IF(Tabla6[[#This Row],[Edad]]&lt;=17,"5-17",IF(Tabla6[[#This Row],[Edad]]&lt;=49,"18-49","&gt;50"))))</f>
        <v>&gt;50</v>
      </c>
      <c r="U92" s="103" t="s">
        <v>661</v>
      </c>
      <c r="V92" s="106"/>
      <c r="W92" s="103" t="s">
        <v>68</v>
      </c>
      <c r="X92" s="97" t="s">
        <v>67</v>
      </c>
      <c r="Y92" s="103" t="s">
        <v>68</v>
      </c>
      <c r="Z92" s="103" t="s">
        <v>68</v>
      </c>
      <c r="AA92" s="103" t="s">
        <v>68</v>
      </c>
      <c r="AB92" s="103" t="s">
        <v>68</v>
      </c>
      <c r="AC92" s="103" t="s">
        <v>517</v>
      </c>
      <c r="AD92" s="103" t="s">
        <v>68</v>
      </c>
      <c r="AE92" s="103" t="s">
        <v>67</v>
      </c>
      <c r="AF92" s="103" t="s">
        <v>68</v>
      </c>
      <c r="AG92" s="103" t="s">
        <v>517</v>
      </c>
      <c r="AH92" s="103" t="s">
        <v>68</v>
      </c>
      <c r="AI92" s="103" t="s">
        <v>68</v>
      </c>
      <c r="AJ92" s="103" t="s">
        <v>68</v>
      </c>
      <c r="AK92" s="103" t="s">
        <v>521</v>
      </c>
      <c r="AL92" s="70"/>
    </row>
    <row r="93" spans="1:38" s="69" customFormat="1" ht="15" customHeight="1">
      <c r="A93" s="98">
        <v>92</v>
      </c>
      <c r="B93" s="99" t="s">
        <v>13</v>
      </c>
      <c r="C93" s="99" t="s">
        <v>418</v>
      </c>
      <c r="D93" s="99" t="s">
        <v>419</v>
      </c>
      <c r="E93" s="99" t="s">
        <v>12</v>
      </c>
      <c r="F93" s="100" t="s">
        <v>467</v>
      </c>
      <c r="G93" s="100" t="s">
        <v>421</v>
      </c>
      <c r="H93" s="100" t="s">
        <v>61</v>
      </c>
      <c r="I93" s="100" t="s">
        <v>422</v>
      </c>
      <c r="J93" s="101">
        <v>44104</v>
      </c>
      <c r="K93" s="100" t="s">
        <v>574</v>
      </c>
      <c r="L93" s="77" t="str">
        <f>LEFT(Tabla6[[#This Row],[Cedula]],4)&amp;"_"&amp;COUNTIF($Q$2:$Q$63,$Q93)&amp;"_"&amp;COUNTIF($Q$2:Q93,$Q93)</f>
        <v>1509_0_1</v>
      </c>
      <c r="M93" s="94" t="str">
        <f>Tabla6[[#This Row],[Correlativo Beneficiaries]]&amp;"_"&amp;TEXT(COUNTIF($L$2:L93,Tabla6[[#This Row],[Correlativo Beneficiaries]]),"0000")</f>
        <v>1509_0_1_0001</v>
      </c>
      <c r="N93" s="100" t="s">
        <v>662</v>
      </c>
      <c r="O93" s="102"/>
      <c r="P93" s="100" t="s">
        <v>663</v>
      </c>
      <c r="Q93" s="131">
        <v>15099977</v>
      </c>
      <c r="R93" s="100" t="s">
        <v>66</v>
      </c>
      <c r="S93" s="100">
        <v>40</v>
      </c>
      <c r="T93" s="77" t="str">
        <f>IF(Tabla6[[#This Row],[Edad]]="","",IF(Tabla6[[#This Row],[Edad]]&lt;=4,"&lt;5",IF(Tabla6[[#This Row],[Edad]]&lt;=17,"5-17",IF(Tabla6[[#This Row],[Edad]]&lt;=49,"18-49","&gt;50"))))</f>
        <v>18-49</v>
      </c>
      <c r="U93" s="100" t="s">
        <v>664</v>
      </c>
      <c r="V93" s="102"/>
      <c r="W93" s="100" t="s">
        <v>68</v>
      </c>
      <c r="X93" s="97" t="s">
        <v>67</v>
      </c>
      <c r="Y93" s="100" t="s">
        <v>68</v>
      </c>
      <c r="Z93" s="100" t="s">
        <v>68</v>
      </c>
      <c r="AA93" s="100" t="s">
        <v>68</v>
      </c>
      <c r="AB93" s="100" t="s">
        <v>68</v>
      </c>
      <c r="AC93" s="100" t="s">
        <v>68</v>
      </c>
      <c r="AD93" s="100" t="s">
        <v>68</v>
      </c>
      <c r="AE93" s="100" t="s">
        <v>67</v>
      </c>
      <c r="AF93" s="100" t="s">
        <v>68</v>
      </c>
      <c r="AG93" s="100" t="s">
        <v>517</v>
      </c>
      <c r="AH93" s="100" t="s">
        <v>68</v>
      </c>
      <c r="AI93" s="100" t="s">
        <v>68</v>
      </c>
      <c r="AJ93" s="100" t="s">
        <v>68</v>
      </c>
      <c r="AK93" s="100" t="s">
        <v>535</v>
      </c>
      <c r="AL93" s="163"/>
    </row>
    <row r="94" spans="1:38" s="69" customFormat="1" ht="15" customHeight="1">
      <c r="A94" s="103">
        <v>93</v>
      </c>
      <c r="B94" s="104" t="s">
        <v>13</v>
      </c>
      <c r="C94" s="104" t="s">
        <v>418</v>
      </c>
      <c r="D94" s="104" t="s">
        <v>419</v>
      </c>
      <c r="E94" s="104" t="s">
        <v>12</v>
      </c>
      <c r="F94" s="103" t="s">
        <v>467</v>
      </c>
      <c r="G94" s="103" t="s">
        <v>421</v>
      </c>
      <c r="H94" s="103" t="s">
        <v>61</v>
      </c>
      <c r="I94" s="103" t="s">
        <v>422</v>
      </c>
      <c r="J94" s="105">
        <v>44104</v>
      </c>
      <c r="K94" s="103" t="s">
        <v>574</v>
      </c>
      <c r="L94" s="77" t="str">
        <f>LEFT(Tabla6[[#This Row],[Cedula]],4)&amp;"_"&amp;COUNTIF($Q$2:$Q$63,$Q94)&amp;"_"&amp;COUNTIF($Q$2:Q94,$Q94)</f>
        <v>1874_0_1</v>
      </c>
      <c r="M94" s="94" t="str">
        <f>Tabla6[[#This Row],[Correlativo Beneficiaries]]&amp;"_"&amp;TEXT(COUNTIF($L$2:L94,Tabla6[[#This Row],[Correlativo Beneficiaries]]),"0000")</f>
        <v>1874_0_1_0001</v>
      </c>
      <c r="N94" s="103" t="s">
        <v>665</v>
      </c>
      <c r="O94" s="106"/>
      <c r="P94" s="103" t="s">
        <v>666</v>
      </c>
      <c r="Q94" s="132">
        <v>18745101</v>
      </c>
      <c r="R94" s="103" t="s">
        <v>66</v>
      </c>
      <c r="S94" s="103">
        <v>32</v>
      </c>
      <c r="T94" s="77" t="str">
        <f>IF(Tabla6[[#This Row],[Edad]]="","",IF(Tabla6[[#This Row],[Edad]]&lt;=4,"&lt;5",IF(Tabla6[[#This Row],[Edad]]&lt;=17,"5-17",IF(Tabla6[[#This Row],[Edad]]&lt;=49,"18-49","&gt;50"))))</f>
        <v>18-49</v>
      </c>
      <c r="U94" s="103" t="s">
        <v>667</v>
      </c>
      <c r="V94" s="106"/>
      <c r="W94" s="103" t="s">
        <v>68</v>
      </c>
      <c r="X94" s="97" t="s">
        <v>67</v>
      </c>
      <c r="Y94" s="103" t="s">
        <v>68</v>
      </c>
      <c r="Z94" s="103" t="s">
        <v>68</v>
      </c>
      <c r="AA94" s="103" t="s">
        <v>68</v>
      </c>
      <c r="AB94" s="103" t="s">
        <v>68</v>
      </c>
      <c r="AC94" s="103" t="s">
        <v>68</v>
      </c>
      <c r="AD94" s="103" t="s">
        <v>68</v>
      </c>
      <c r="AE94" s="103" t="s">
        <v>67</v>
      </c>
      <c r="AF94" s="103" t="s">
        <v>68</v>
      </c>
      <c r="AG94" s="103" t="s">
        <v>517</v>
      </c>
      <c r="AH94" s="103" t="s">
        <v>68</v>
      </c>
      <c r="AI94" s="103" t="s">
        <v>68</v>
      </c>
      <c r="AJ94" s="103" t="s">
        <v>68</v>
      </c>
      <c r="AK94" s="103" t="s">
        <v>535</v>
      </c>
      <c r="AL94" s="70"/>
    </row>
    <row r="95" spans="1:38" s="69" customFormat="1" ht="15" customHeight="1">
      <c r="A95" s="98">
        <v>94</v>
      </c>
      <c r="B95" s="99" t="s">
        <v>13</v>
      </c>
      <c r="C95" s="99" t="s">
        <v>418</v>
      </c>
      <c r="D95" s="99" t="s">
        <v>419</v>
      </c>
      <c r="E95" s="99" t="s">
        <v>12</v>
      </c>
      <c r="F95" s="100" t="s">
        <v>467</v>
      </c>
      <c r="G95" s="100" t="s">
        <v>421</v>
      </c>
      <c r="H95" s="100" t="s">
        <v>61</v>
      </c>
      <c r="I95" s="100" t="s">
        <v>422</v>
      </c>
      <c r="J95" s="101">
        <v>44104</v>
      </c>
      <c r="K95" s="100" t="s">
        <v>574</v>
      </c>
      <c r="L95" s="77" t="str">
        <f>LEFT(Tabla6[[#This Row],[Cedula]],4)&amp;"_"&amp;COUNTIF($Q$2:$Q$63,$Q95)&amp;"_"&amp;COUNTIF($Q$2:Q95,$Q95)</f>
        <v>3145_0_1</v>
      </c>
      <c r="M95" s="94" t="str">
        <f>Tabla6[[#This Row],[Correlativo Beneficiaries]]&amp;"_"&amp;TEXT(COUNTIF($L$2:L95,Tabla6[[#This Row],[Correlativo Beneficiaries]]),"0000")</f>
        <v>3145_0_1_0001</v>
      </c>
      <c r="N95" s="100" t="s">
        <v>668</v>
      </c>
      <c r="O95" s="102"/>
      <c r="P95" s="100" t="s">
        <v>669</v>
      </c>
      <c r="Q95" s="131">
        <v>3145104</v>
      </c>
      <c r="R95" s="100" t="s">
        <v>66</v>
      </c>
      <c r="S95" s="100">
        <v>73</v>
      </c>
      <c r="T95" s="77" t="str">
        <f>IF(Tabla6[[#This Row],[Edad]]="","",IF(Tabla6[[#This Row],[Edad]]&lt;=4,"&lt;5",IF(Tabla6[[#This Row],[Edad]]&lt;=17,"5-17",IF(Tabla6[[#This Row],[Edad]]&lt;=49,"18-49","&gt;50"))))</f>
        <v>&gt;50</v>
      </c>
      <c r="U95" s="100" t="s">
        <v>670</v>
      </c>
      <c r="V95" s="102"/>
      <c r="W95" s="100" t="s">
        <v>68</v>
      </c>
      <c r="X95" s="97" t="s">
        <v>67</v>
      </c>
      <c r="Y95" s="100" t="s">
        <v>68</v>
      </c>
      <c r="Z95" s="100" t="s">
        <v>68</v>
      </c>
      <c r="AA95" s="100" t="s">
        <v>68</v>
      </c>
      <c r="AB95" s="100" t="s">
        <v>68</v>
      </c>
      <c r="AC95" s="100" t="s">
        <v>68</v>
      </c>
      <c r="AD95" s="100" t="s">
        <v>68</v>
      </c>
      <c r="AE95" s="100" t="s">
        <v>67</v>
      </c>
      <c r="AF95" s="100" t="s">
        <v>68</v>
      </c>
      <c r="AG95" s="100" t="s">
        <v>517</v>
      </c>
      <c r="AH95" s="100" t="s">
        <v>68</v>
      </c>
      <c r="AI95" s="100" t="s">
        <v>68</v>
      </c>
      <c r="AJ95" s="100" t="s">
        <v>68</v>
      </c>
      <c r="AK95" s="100" t="s">
        <v>535</v>
      </c>
      <c r="AL95" s="163"/>
    </row>
    <row r="96" spans="1:38" s="69" customFormat="1" ht="15" customHeight="1">
      <c r="A96" s="103">
        <v>95</v>
      </c>
      <c r="B96" s="104" t="s">
        <v>13</v>
      </c>
      <c r="C96" s="104" t="s">
        <v>418</v>
      </c>
      <c r="D96" s="104" t="s">
        <v>419</v>
      </c>
      <c r="E96" s="104" t="s">
        <v>12</v>
      </c>
      <c r="F96" s="103" t="s">
        <v>467</v>
      </c>
      <c r="G96" s="103" t="s">
        <v>421</v>
      </c>
      <c r="H96" s="103" t="s">
        <v>61</v>
      </c>
      <c r="I96" s="103" t="s">
        <v>422</v>
      </c>
      <c r="J96" s="105">
        <v>44104</v>
      </c>
      <c r="K96" s="103" t="s">
        <v>574</v>
      </c>
      <c r="L96" s="77" t="str">
        <f>LEFT(Tabla6[[#This Row],[Cedula]],4)&amp;"_"&amp;COUNTIF($Q$2:$Q$63,$Q96)&amp;"_"&amp;COUNTIF($Q$2:Q96,$Q96)</f>
        <v>3663_0_1</v>
      </c>
      <c r="M96" s="94" t="str">
        <f>Tabla6[[#This Row],[Correlativo Beneficiaries]]&amp;"_"&amp;TEXT(COUNTIF($L$2:L96,Tabla6[[#This Row],[Correlativo Beneficiaries]]),"0000")</f>
        <v>3663_0_1_0001</v>
      </c>
      <c r="N96" s="103" t="s">
        <v>172</v>
      </c>
      <c r="O96" s="106"/>
      <c r="P96" s="103" t="s">
        <v>671</v>
      </c>
      <c r="Q96" s="132">
        <v>3663508</v>
      </c>
      <c r="R96" s="103" t="s">
        <v>66</v>
      </c>
      <c r="S96" s="103">
        <v>65</v>
      </c>
      <c r="T96" s="77" t="str">
        <f>IF(Tabla6[[#This Row],[Edad]]="","",IF(Tabla6[[#This Row],[Edad]]&lt;=4,"&lt;5",IF(Tabla6[[#This Row],[Edad]]&lt;=17,"5-17",IF(Tabla6[[#This Row],[Edad]]&lt;=49,"18-49","&gt;50"))))</f>
        <v>&gt;50</v>
      </c>
      <c r="U96" s="103" t="s">
        <v>672</v>
      </c>
      <c r="V96" s="106"/>
      <c r="W96" s="103" t="s">
        <v>68</v>
      </c>
      <c r="X96" s="97" t="s">
        <v>67</v>
      </c>
      <c r="Y96" s="103" t="s">
        <v>68</v>
      </c>
      <c r="Z96" s="103" t="s">
        <v>68</v>
      </c>
      <c r="AA96" s="103" t="s">
        <v>68</v>
      </c>
      <c r="AB96" s="103" t="s">
        <v>68</v>
      </c>
      <c r="AC96" s="103" t="s">
        <v>68</v>
      </c>
      <c r="AD96" s="103" t="s">
        <v>68</v>
      </c>
      <c r="AE96" s="103" t="s">
        <v>67</v>
      </c>
      <c r="AF96" s="103" t="s">
        <v>68</v>
      </c>
      <c r="AG96" s="103" t="s">
        <v>517</v>
      </c>
      <c r="AH96" s="103" t="s">
        <v>68</v>
      </c>
      <c r="AI96" s="103" t="s">
        <v>68</v>
      </c>
      <c r="AJ96" s="103" t="s">
        <v>68</v>
      </c>
      <c r="AK96" s="103" t="s">
        <v>535</v>
      </c>
      <c r="AL96" s="70"/>
    </row>
    <row r="97" spans="1:38" s="69" customFormat="1" ht="15" customHeight="1">
      <c r="A97" s="98">
        <v>96</v>
      </c>
      <c r="B97" s="99" t="s">
        <v>13</v>
      </c>
      <c r="C97" s="99" t="s">
        <v>418</v>
      </c>
      <c r="D97" s="99" t="s">
        <v>419</v>
      </c>
      <c r="E97" s="99" t="s">
        <v>12</v>
      </c>
      <c r="F97" s="100" t="s">
        <v>467</v>
      </c>
      <c r="G97" s="100" t="s">
        <v>421</v>
      </c>
      <c r="H97" s="100" t="s">
        <v>61</v>
      </c>
      <c r="I97" s="100" t="s">
        <v>422</v>
      </c>
      <c r="J97" s="101">
        <v>44104</v>
      </c>
      <c r="K97" s="100" t="s">
        <v>574</v>
      </c>
      <c r="L97" s="77" t="str">
        <f>LEFT(Tabla6[[#This Row],[Cedula]],4)&amp;"_"&amp;COUNTIF($Q$2:$Q$63,$Q97)&amp;"_"&amp;COUNTIF($Q$2:Q97,$Q97)</f>
        <v>5141_0_1</v>
      </c>
      <c r="M97" s="94" t="str">
        <f>Tabla6[[#This Row],[Correlativo Beneficiaries]]&amp;"_"&amp;TEXT(COUNTIF($L$2:L97,Tabla6[[#This Row],[Correlativo Beneficiaries]]),"0000")</f>
        <v>5141_0_1_0001</v>
      </c>
      <c r="N97" s="100" t="s">
        <v>673</v>
      </c>
      <c r="O97" s="102"/>
      <c r="P97" s="100" t="s">
        <v>674</v>
      </c>
      <c r="Q97" s="131">
        <v>5141792</v>
      </c>
      <c r="R97" s="100" t="s">
        <v>66</v>
      </c>
      <c r="S97" s="100">
        <v>79</v>
      </c>
      <c r="T97" s="77" t="str">
        <f>IF(Tabla6[[#This Row],[Edad]]="","",IF(Tabla6[[#This Row],[Edad]]&lt;=4,"&lt;5",IF(Tabla6[[#This Row],[Edad]]&lt;=17,"5-17",IF(Tabla6[[#This Row],[Edad]]&lt;=49,"18-49","&gt;50"))))</f>
        <v>&gt;50</v>
      </c>
      <c r="U97" s="100" t="s">
        <v>675</v>
      </c>
      <c r="V97" s="102"/>
      <c r="W97" s="100" t="s">
        <v>68</v>
      </c>
      <c r="X97" s="97" t="s">
        <v>67</v>
      </c>
      <c r="Y97" s="100" t="s">
        <v>68</v>
      </c>
      <c r="Z97" s="100" t="s">
        <v>68</v>
      </c>
      <c r="AA97" s="100" t="s">
        <v>68</v>
      </c>
      <c r="AB97" s="100" t="s">
        <v>68</v>
      </c>
      <c r="AC97" s="100" t="s">
        <v>68</v>
      </c>
      <c r="AD97" s="100" t="s">
        <v>68</v>
      </c>
      <c r="AE97" s="100" t="s">
        <v>67</v>
      </c>
      <c r="AF97" s="100" t="s">
        <v>68</v>
      </c>
      <c r="AG97" s="100" t="s">
        <v>517</v>
      </c>
      <c r="AH97" s="100" t="s">
        <v>68</v>
      </c>
      <c r="AI97" s="100" t="s">
        <v>68</v>
      </c>
      <c r="AJ97" s="100" t="s">
        <v>68</v>
      </c>
      <c r="AK97" s="100" t="s">
        <v>535</v>
      </c>
      <c r="AL97" s="163"/>
    </row>
    <row r="98" spans="1:38" s="69" customFormat="1" ht="15" customHeight="1">
      <c r="A98" s="103">
        <v>97</v>
      </c>
      <c r="B98" s="104" t="s">
        <v>13</v>
      </c>
      <c r="C98" s="104" t="s">
        <v>418</v>
      </c>
      <c r="D98" s="104" t="s">
        <v>419</v>
      </c>
      <c r="E98" s="104" t="s">
        <v>12</v>
      </c>
      <c r="F98" s="103" t="s">
        <v>467</v>
      </c>
      <c r="G98" s="103" t="s">
        <v>421</v>
      </c>
      <c r="H98" s="103" t="s">
        <v>61</v>
      </c>
      <c r="I98" s="103" t="s">
        <v>422</v>
      </c>
      <c r="J98" s="105">
        <v>44104</v>
      </c>
      <c r="K98" s="103" t="s">
        <v>574</v>
      </c>
      <c r="L98" s="77" t="str">
        <f>LEFT(Tabla6[[#This Row],[Cedula]],4)&amp;"_"&amp;COUNTIF($Q$2:$Q$63,$Q98)&amp;"_"&amp;COUNTIF($Q$2:Q98,$Q98)</f>
        <v>5885_0_1</v>
      </c>
      <c r="M98" s="94" t="str">
        <f>Tabla6[[#This Row],[Correlativo Beneficiaries]]&amp;"_"&amp;TEXT(COUNTIF($L$2:L98,Tabla6[[#This Row],[Correlativo Beneficiaries]]),"0000")</f>
        <v>5885_0_1_0001</v>
      </c>
      <c r="N98" s="103" t="s">
        <v>676</v>
      </c>
      <c r="O98" s="106"/>
      <c r="P98" s="103" t="s">
        <v>677</v>
      </c>
      <c r="Q98" s="132">
        <v>5885739</v>
      </c>
      <c r="R98" s="103" t="s">
        <v>66</v>
      </c>
      <c r="S98" s="103">
        <v>61</v>
      </c>
      <c r="T98" s="77" t="str">
        <f>IF(Tabla6[[#This Row],[Edad]]="","",IF(Tabla6[[#This Row],[Edad]]&lt;=4,"&lt;5",IF(Tabla6[[#This Row],[Edad]]&lt;=17,"5-17",IF(Tabla6[[#This Row],[Edad]]&lt;=49,"18-49","&gt;50"))))</f>
        <v>&gt;50</v>
      </c>
      <c r="U98" s="103" t="s">
        <v>678</v>
      </c>
      <c r="V98" s="106"/>
      <c r="W98" s="103" t="s">
        <v>68</v>
      </c>
      <c r="X98" s="97" t="s">
        <v>67</v>
      </c>
      <c r="Y98" s="103" t="s">
        <v>68</v>
      </c>
      <c r="Z98" s="103" t="s">
        <v>68</v>
      </c>
      <c r="AA98" s="103" t="s">
        <v>68</v>
      </c>
      <c r="AB98" s="103" t="s">
        <v>68</v>
      </c>
      <c r="AC98" s="103" t="s">
        <v>68</v>
      </c>
      <c r="AD98" s="103" t="s">
        <v>68</v>
      </c>
      <c r="AE98" s="103" t="s">
        <v>67</v>
      </c>
      <c r="AF98" s="103" t="s">
        <v>68</v>
      </c>
      <c r="AG98" s="103" t="s">
        <v>517</v>
      </c>
      <c r="AH98" s="103" t="s">
        <v>68</v>
      </c>
      <c r="AI98" s="103" t="s">
        <v>68</v>
      </c>
      <c r="AJ98" s="103" t="s">
        <v>68</v>
      </c>
      <c r="AK98" s="103" t="s">
        <v>535</v>
      </c>
      <c r="AL98" s="70"/>
    </row>
    <row r="99" spans="1:38" s="69" customFormat="1" ht="15" customHeight="1">
      <c r="A99" s="98">
        <v>98</v>
      </c>
      <c r="B99" s="99" t="s">
        <v>13</v>
      </c>
      <c r="C99" s="99" t="s">
        <v>418</v>
      </c>
      <c r="D99" s="99" t="s">
        <v>419</v>
      </c>
      <c r="E99" s="99" t="s">
        <v>12</v>
      </c>
      <c r="F99" s="100" t="s">
        <v>467</v>
      </c>
      <c r="G99" s="100" t="s">
        <v>421</v>
      </c>
      <c r="H99" s="100" t="s">
        <v>61</v>
      </c>
      <c r="I99" s="100" t="s">
        <v>422</v>
      </c>
      <c r="J99" s="101">
        <v>44104</v>
      </c>
      <c r="K99" s="100" t="s">
        <v>574</v>
      </c>
      <c r="L99" s="77" t="str">
        <f>LEFT(Tabla6[[#This Row],[Cedula]],4)&amp;"_"&amp;COUNTIF($Q$2:$Q$63,$Q99)&amp;"_"&amp;COUNTIF($Q$2:Q99,$Q99)</f>
        <v>1818_0_1</v>
      </c>
      <c r="M99" s="94" t="str">
        <f>Tabla6[[#This Row],[Correlativo Beneficiaries]]&amp;"_"&amp;TEXT(COUNTIF($L$2:L99,Tabla6[[#This Row],[Correlativo Beneficiaries]]),"0000")</f>
        <v>1818_0_1_0001</v>
      </c>
      <c r="N99" s="100" t="s">
        <v>679</v>
      </c>
      <c r="O99" s="102"/>
      <c r="P99" s="100" t="s">
        <v>680</v>
      </c>
      <c r="Q99" s="131">
        <v>18187145</v>
      </c>
      <c r="R99" s="100" t="s">
        <v>66</v>
      </c>
      <c r="S99" s="100">
        <v>39</v>
      </c>
      <c r="T99" s="77" t="str">
        <f>IF(Tabla6[[#This Row],[Edad]]="","",IF(Tabla6[[#This Row],[Edad]]&lt;=4,"&lt;5",IF(Tabla6[[#This Row],[Edad]]&lt;=17,"5-17",IF(Tabla6[[#This Row],[Edad]]&lt;=49,"18-49","&gt;50"))))</f>
        <v>18-49</v>
      </c>
      <c r="U99" s="100" t="s">
        <v>681</v>
      </c>
      <c r="V99" s="102"/>
      <c r="W99" s="100" t="s">
        <v>68</v>
      </c>
      <c r="X99" s="97" t="s">
        <v>67</v>
      </c>
      <c r="Y99" s="100" t="s">
        <v>68</v>
      </c>
      <c r="Z99" s="100" t="s">
        <v>68</v>
      </c>
      <c r="AA99" s="100" t="s">
        <v>68</v>
      </c>
      <c r="AB99" s="100" t="s">
        <v>68</v>
      </c>
      <c r="AC99" s="100" t="s">
        <v>68</v>
      </c>
      <c r="AD99" s="100" t="s">
        <v>68</v>
      </c>
      <c r="AE99" s="100" t="s">
        <v>67</v>
      </c>
      <c r="AF99" s="100" t="s">
        <v>68</v>
      </c>
      <c r="AG99" s="100" t="s">
        <v>517</v>
      </c>
      <c r="AH99" s="100" t="s">
        <v>68</v>
      </c>
      <c r="AI99" s="100" t="s">
        <v>68</v>
      </c>
      <c r="AJ99" s="100" t="s">
        <v>68</v>
      </c>
      <c r="AK99" s="100" t="s">
        <v>535</v>
      </c>
      <c r="AL99" s="163"/>
    </row>
    <row r="100" spans="1:38" s="69" customFormat="1" ht="15" customHeight="1">
      <c r="A100" s="103">
        <v>99</v>
      </c>
      <c r="B100" s="104" t="s">
        <v>13</v>
      </c>
      <c r="C100" s="104" t="s">
        <v>418</v>
      </c>
      <c r="D100" s="104" t="s">
        <v>419</v>
      </c>
      <c r="E100" s="104" t="s">
        <v>12</v>
      </c>
      <c r="F100" s="103" t="s">
        <v>467</v>
      </c>
      <c r="G100" s="103" t="s">
        <v>421</v>
      </c>
      <c r="H100" s="103" t="s">
        <v>61</v>
      </c>
      <c r="I100" s="103" t="s">
        <v>422</v>
      </c>
      <c r="J100" s="105">
        <v>44104</v>
      </c>
      <c r="K100" s="103" t="s">
        <v>574</v>
      </c>
      <c r="L100" s="77" t="str">
        <f>LEFT(Tabla6[[#This Row],[Cedula]],4)&amp;"_"&amp;COUNTIF($Q$2:$Q$63,$Q100)&amp;"_"&amp;COUNTIF($Q$2:Q100,$Q100)</f>
        <v>2578_0_1</v>
      </c>
      <c r="M100" s="94" t="str">
        <f>Tabla6[[#This Row],[Correlativo Beneficiaries]]&amp;"_"&amp;TEXT(COUNTIF($L$2:L100,Tabla6[[#This Row],[Correlativo Beneficiaries]]),"0000")</f>
        <v>2578_0_1_0001</v>
      </c>
      <c r="N100" s="103" t="s">
        <v>682</v>
      </c>
      <c r="O100" s="106"/>
      <c r="P100" s="103" t="s">
        <v>683</v>
      </c>
      <c r="Q100" s="132">
        <v>25787231</v>
      </c>
      <c r="R100" s="103" t="s">
        <v>66</v>
      </c>
      <c r="S100" s="103">
        <v>31</v>
      </c>
      <c r="T100" s="77" t="str">
        <f>IF(Tabla6[[#This Row],[Edad]]="","",IF(Tabla6[[#This Row],[Edad]]&lt;=4,"&lt;5",IF(Tabla6[[#This Row],[Edad]]&lt;=17,"5-17",IF(Tabla6[[#This Row],[Edad]]&lt;=49,"18-49","&gt;50"))))</f>
        <v>18-49</v>
      </c>
      <c r="U100" s="103" t="s">
        <v>684</v>
      </c>
      <c r="V100" s="106"/>
      <c r="W100" s="103" t="s">
        <v>68</v>
      </c>
      <c r="X100" s="97" t="s">
        <v>67</v>
      </c>
      <c r="Y100" s="103" t="s">
        <v>68</v>
      </c>
      <c r="Z100" s="103" t="s">
        <v>68</v>
      </c>
      <c r="AA100" s="103" t="s">
        <v>68</v>
      </c>
      <c r="AB100" s="103" t="s">
        <v>68</v>
      </c>
      <c r="AC100" s="103" t="s">
        <v>68</v>
      </c>
      <c r="AD100" s="103" t="s">
        <v>68</v>
      </c>
      <c r="AE100" s="103" t="s">
        <v>67</v>
      </c>
      <c r="AF100" s="103" t="s">
        <v>68</v>
      </c>
      <c r="AG100" s="103" t="s">
        <v>517</v>
      </c>
      <c r="AH100" s="103" t="s">
        <v>68</v>
      </c>
      <c r="AI100" s="103" t="s">
        <v>68</v>
      </c>
      <c r="AJ100" s="103" t="s">
        <v>68</v>
      </c>
      <c r="AK100" s="103" t="s">
        <v>535</v>
      </c>
      <c r="AL100" s="70"/>
    </row>
    <row r="101" spans="1:38" s="69" customFormat="1" ht="15" customHeight="1">
      <c r="A101" s="98">
        <v>100</v>
      </c>
      <c r="B101" s="99" t="s">
        <v>13</v>
      </c>
      <c r="C101" s="99" t="s">
        <v>418</v>
      </c>
      <c r="D101" s="99" t="s">
        <v>419</v>
      </c>
      <c r="E101" s="99" t="s">
        <v>12</v>
      </c>
      <c r="F101" s="100" t="s">
        <v>467</v>
      </c>
      <c r="G101" s="100" t="s">
        <v>421</v>
      </c>
      <c r="H101" s="100" t="s">
        <v>61</v>
      </c>
      <c r="I101" s="100" t="s">
        <v>422</v>
      </c>
      <c r="J101" s="101">
        <v>44104</v>
      </c>
      <c r="K101" s="100" t="s">
        <v>574</v>
      </c>
      <c r="L101" s="77" t="str">
        <f>LEFT(Tabla6[[#This Row],[Cedula]],4)&amp;"_"&amp;COUNTIF($Q$2:$Q$63,$Q101)&amp;"_"&amp;COUNTIF($Q$2:Q101,$Q101)</f>
        <v>1450_0_1</v>
      </c>
      <c r="M101" s="94" t="str">
        <f>Tabla6[[#This Row],[Correlativo Beneficiaries]]&amp;"_"&amp;TEXT(COUNTIF($L$2:L101,Tabla6[[#This Row],[Correlativo Beneficiaries]]),"0000")</f>
        <v>1450_0_1_0001</v>
      </c>
      <c r="N101" s="100" t="s">
        <v>685</v>
      </c>
      <c r="O101" s="102"/>
      <c r="P101" s="100" t="s">
        <v>686</v>
      </c>
      <c r="Q101" s="131">
        <v>14501921</v>
      </c>
      <c r="R101" s="100" t="s">
        <v>66</v>
      </c>
      <c r="S101" s="100">
        <v>41</v>
      </c>
      <c r="T101" s="77" t="str">
        <f>IF(Tabla6[[#This Row],[Edad]]="","",IF(Tabla6[[#This Row],[Edad]]&lt;=4,"&lt;5",IF(Tabla6[[#This Row],[Edad]]&lt;=17,"5-17",IF(Tabla6[[#This Row],[Edad]]&lt;=49,"18-49","&gt;50"))))</f>
        <v>18-49</v>
      </c>
      <c r="U101" s="100" t="s">
        <v>687</v>
      </c>
      <c r="V101" s="102"/>
      <c r="W101" s="100" t="s">
        <v>68</v>
      </c>
      <c r="X101" s="97" t="s">
        <v>67</v>
      </c>
      <c r="Y101" s="100" t="s">
        <v>68</v>
      </c>
      <c r="Z101" s="100" t="s">
        <v>68</v>
      </c>
      <c r="AA101" s="100" t="s">
        <v>68</v>
      </c>
      <c r="AB101" s="100" t="s">
        <v>68</v>
      </c>
      <c r="AC101" s="100" t="s">
        <v>68</v>
      </c>
      <c r="AD101" s="100" t="s">
        <v>68</v>
      </c>
      <c r="AE101" s="100" t="s">
        <v>67</v>
      </c>
      <c r="AF101" s="100" t="s">
        <v>68</v>
      </c>
      <c r="AG101" s="100" t="s">
        <v>517</v>
      </c>
      <c r="AH101" s="100" t="s">
        <v>68</v>
      </c>
      <c r="AI101" s="100" t="s">
        <v>68</v>
      </c>
      <c r="AJ101" s="100" t="s">
        <v>68</v>
      </c>
      <c r="AK101" s="100" t="s">
        <v>535</v>
      </c>
      <c r="AL101" s="163"/>
    </row>
    <row r="102" spans="1:38" s="69" customFormat="1" ht="15" customHeight="1">
      <c r="A102" s="103">
        <v>101</v>
      </c>
      <c r="B102" s="104" t="s">
        <v>13</v>
      </c>
      <c r="C102" s="104" t="s">
        <v>418</v>
      </c>
      <c r="D102" s="104" t="s">
        <v>419</v>
      </c>
      <c r="E102" s="104" t="s">
        <v>12</v>
      </c>
      <c r="F102" s="103" t="s">
        <v>688</v>
      </c>
      <c r="G102" s="103" t="s">
        <v>421</v>
      </c>
      <c r="H102" s="103" t="s">
        <v>61</v>
      </c>
      <c r="I102" s="103" t="s">
        <v>422</v>
      </c>
      <c r="J102" s="105">
        <v>44104</v>
      </c>
      <c r="K102" s="103" t="s">
        <v>689</v>
      </c>
      <c r="L102" s="77" t="str">
        <f>LEFT(Tabla6[[#This Row],[Cedula]],4)&amp;"_"&amp;COUNTIF($Q$2:$Q$63,$Q102)&amp;"_"&amp;COUNTIF($Q$2:Q102,$Q102)</f>
        <v>8138_0_1</v>
      </c>
      <c r="M102" s="94" t="str">
        <f>Tabla6[[#This Row],[Correlativo Beneficiaries]]&amp;"_"&amp;TEXT(COUNTIF($L$2:L102,Tabla6[[#This Row],[Correlativo Beneficiaries]]),"0000")</f>
        <v>8138_0_1_0001</v>
      </c>
      <c r="N102" s="103" t="s">
        <v>690</v>
      </c>
      <c r="O102" s="106"/>
      <c r="P102" s="103" t="s">
        <v>161</v>
      </c>
      <c r="Q102" s="132">
        <v>81383440</v>
      </c>
      <c r="R102" s="103" t="s">
        <v>66</v>
      </c>
      <c r="S102" s="103">
        <v>51</v>
      </c>
      <c r="T102" s="77" t="str">
        <f>IF(Tabla6[[#This Row],[Edad]]="","",IF(Tabla6[[#This Row],[Edad]]&lt;=4,"&lt;5",IF(Tabla6[[#This Row],[Edad]]&lt;=17,"5-17",IF(Tabla6[[#This Row],[Edad]]&lt;=49,"18-49","&gt;50"))))</f>
        <v>&gt;50</v>
      </c>
      <c r="U102" s="103" t="s">
        <v>691</v>
      </c>
      <c r="V102" s="106"/>
      <c r="W102" s="103" t="s">
        <v>68</v>
      </c>
      <c r="X102" s="97" t="s">
        <v>67</v>
      </c>
      <c r="Y102" s="103" t="s">
        <v>68</v>
      </c>
      <c r="Z102" s="103" t="s">
        <v>68</v>
      </c>
      <c r="AA102" s="103" t="s">
        <v>68</v>
      </c>
      <c r="AB102" s="103" t="s">
        <v>68</v>
      </c>
      <c r="AC102" s="103" t="s">
        <v>68</v>
      </c>
      <c r="AD102" s="103" t="s">
        <v>68</v>
      </c>
      <c r="AE102" s="103" t="s">
        <v>67</v>
      </c>
      <c r="AF102" s="103" t="s">
        <v>68</v>
      </c>
      <c r="AG102" s="103" t="s">
        <v>517</v>
      </c>
      <c r="AH102" s="103" t="s">
        <v>68</v>
      </c>
      <c r="AI102" s="103" t="s">
        <v>68</v>
      </c>
      <c r="AJ102" s="103" t="s">
        <v>68</v>
      </c>
      <c r="AK102" s="103" t="s">
        <v>607</v>
      </c>
      <c r="AL102" s="70"/>
    </row>
    <row r="103" spans="1:38" s="69" customFormat="1" ht="15" customHeight="1">
      <c r="A103" s="98">
        <v>102</v>
      </c>
      <c r="B103" s="99" t="s">
        <v>13</v>
      </c>
      <c r="C103" s="99" t="s">
        <v>418</v>
      </c>
      <c r="D103" s="99" t="s">
        <v>419</v>
      </c>
      <c r="E103" s="99" t="s">
        <v>12</v>
      </c>
      <c r="F103" s="100" t="s">
        <v>688</v>
      </c>
      <c r="G103" s="100" t="s">
        <v>421</v>
      </c>
      <c r="H103" s="100" t="s">
        <v>61</v>
      </c>
      <c r="I103" s="100" t="s">
        <v>422</v>
      </c>
      <c r="J103" s="101">
        <v>44104</v>
      </c>
      <c r="K103" s="100" t="s">
        <v>689</v>
      </c>
      <c r="L103" s="77" t="str">
        <f>LEFT(Tabla6[[#This Row],[Cedula]],4)&amp;"_"&amp;COUNTIF($Q$2:$Q$63,$Q103)&amp;"_"&amp;COUNTIF($Q$2:Q103,$Q103)</f>
        <v>2369_1_2</v>
      </c>
      <c r="M103" s="94" t="str">
        <f>Tabla6[[#This Row],[Correlativo Beneficiaries]]&amp;"_"&amp;TEXT(COUNTIF($L$2:L103,Tabla6[[#This Row],[Correlativo Beneficiaries]]),"0000")</f>
        <v>2369_1_2_0001</v>
      </c>
      <c r="N103" s="100" t="s">
        <v>579</v>
      </c>
      <c r="O103" s="102"/>
      <c r="P103" s="100" t="s">
        <v>65</v>
      </c>
      <c r="Q103" s="131">
        <v>23692517</v>
      </c>
      <c r="R103" s="100" t="s">
        <v>66</v>
      </c>
      <c r="S103" s="100">
        <v>70</v>
      </c>
      <c r="T103" s="77" t="str">
        <f>IF(Tabla6[[#This Row],[Edad]]="","",IF(Tabla6[[#This Row],[Edad]]&lt;=4,"&lt;5",IF(Tabla6[[#This Row],[Edad]]&lt;=17,"5-17",IF(Tabla6[[#This Row],[Edad]]&lt;=49,"18-49","&gt;50"))))</f>
        <v>&gt;50</v>
      </c>
      <c r="U103" s="100" t="s">
        <v>692</v>
      </c>
      <c r="V103" s="102"/>
      <c r="W103" s="100" t="s">
        <v>68</v>
      </c>
      <c r="X103" s="97" t="s">
        <v>67</v>
      </c>
      <c r="Y103" s="100" t="s">
        <v>68</v>
      </c>
      <c r="Z103" s="100" t="s">
        <v>68</v>
      </c>
      <c r="AA103" s="100" t="s">
        <v>68</v>
      </c>
      <c r="AB103" s="100" t="s">
        <v>68</v>
      </c>
      <c r="AC103" s="100" t="s">
        <v>68</v>
      </c>
      <c r="AD103" s="100" t="s">
        <v>68</v>
      </c>
      <c r="AE103" s="100" t="s">
        <v>67</v>
      </c>
      <c r="AF103" s="100" t="s">
        <v>68</v>
      </c>
      <c r="AG103" s="100" t="s">
        <v>517</v>
      </c>
      <c r="AH103" s="100" t="s">
        <v>68</v>
      </c>
      <c r="AI103" s="100" t="s">
        <v>68</v>
      </c>
      <c r="AJ103" s="100" t="s">
        <v>68</v>
      </c>
      <c r="AK103" s="100" t="s">
        <v>607</v>
      </c>
      <c r="AL103" s="163"/>
    </row>
    <row r="104" spans="1:38" s="69" customFormat="1" ht="15" customHeight="1">
      <c r="A104" s="103">
        <v>103</v>
      </c>
      <c r="B104" s="104" t="s">
        <v>13</v>
      </c>
      <c r="C104" s="104" t="s">
        <v>418</v>
      </c>
      <c r="D104" s="104" t="s">
        <v>419</v>
      </c>
      <c r="E104" s="104" t="s">
        <v>12</v>
      </c>
      <c r="F104" s="103" t="s">
        <v>693</v>
      </c>
      <c r="G104" s="103" t="s">
        <v>421</v>
      </c>
      <c r="H104" s="103" t="s">
        <v>61</v>
      </c>
      <c r="I104" s="103" t="s">
        <v>422</v>
      </c>
      <c r="J104" s="105">
        <v>44104</v>
      </c>
      <c r="K104" s="103" t="s">
        <v>694</v>
      </c>
      <c r="L104" s="77" t="str">
        <f>LEFT(Tabla6[[#This Row],[Cedula]],4)&amp;"_"&amp;COUNTIF($Q$2:$Q$63,$Q104)&amp;"_"&amp;COUNTIF($Q$2:Q104,$Q104)</f>
        <v>8194_0_1</v>
      </c>
      <c r="M104" s="94" t="str">
        <f>Tabla6[[#This Row],[Correlativo Beneficiaries]]&amp;"_"&amp;TEXT(COUNTIF($L$2:L104,Tabla6[[#This Row],[Correlativo Beneficiaries]]),"0000")</f>
        <v>8194_0_1_0001</v>
      </c>
      <c r="N104" s="103" t="s">
        <v>695</v>
      </c>
      <c r="O104" s="106"/>
      <c r="P104" s="103" t="s">
        <v>6</v>
      </c>
      <c r="Q104" s="132">
        <v>81940217</v>
      </c>
      <c r="R104" s="103" t="s">
        <v>66</v>
      </c>
      <c r="S104" s="103">
        <v>66</v>
      </c>
      <c r="T104" s="77" t="str">
        <f>IF(Tabla6[[#This Row],[Edad]]="","",IF(Tabla6[[#This Row],[Edad]]&lt;=4,"&lt;5",IF(Tabla6[[#This Row],[Edad]]&lt;=17,"5-17",IF(Tabla6[[#This Row],[Edad]]&lt;=49,"18-49","&gt;50"))))</f>
        <v>&gt;50</v>
      </c>
      <c r="U104" s="103" t="s">
        <v>692</v>
      </c>
      <c r="V104" s="106"/>
      <c r="W104" s="103" t="s">
        <v>68</v>
      </c>
      <c r="X104" s="97" t="s">
        <v>67</v>
      </c>
      <c r="Y104" s="103" t="s">
        <v>68</v>
      </c>
      <c r="Z104" s="103" t="s">
        <v>68</v>
      </c>
      <c r="AA104" s="103" t="s">
        <v>68</v>
      </c>
      <c r="AB104" s="103" t="s">
        <v>68</v>
      </c>
      <c r="AC104" s="103" t="s">
        <v>68</v>
      </c>
      <c r="AD104" s="103" t="s">
        <v>68</v>
      </c>
      <c r="AE104" s="103" t="s">
        <v>67</v>
      </c>
      <c r="AF104" s="103" t="s">
        <v>68</v>
      </c>
      <c r="AG104" s="103" t="s">
        <v>517</v>
      </c>
      <c r="AH104" s="103" t="s">
        <v>68</v>
      </c>
      <c r="AI104" s="103" t="s">
        <v>68</v>
      </c>
      <c r="AJ104" s="103" t="s">
        <v>68</v>
      </c>
      <c r="AK104" s="103" t="s">
        <v>607</v>
      </c>
      <c r="AL104" s="70"/>
    </row>
    <row r="105" spans="1:38" s="69" customFormat="1" ht="15" customHeight="1">
      <c r="A105" s="98">
        <v>104</v>
      </c>
      <c r="B105" s="99" t="s">
        <v>13</v>
      </c>
      <c r="C105" s="99" t="s">
        <v>418</v>
      </c>
      <c r="D105" s="99" t="s">
        <v>419</v>
      </c>
      <c r="E105" s="99" t="s">
        <v>12</v>
      </c>
      <c r="F105" s="100" t="s">
        <v>688</v>
      </c>
      <c r="G105" s="100" t="s">
        <v>421</v>
      </c>
      <c r="H105" s="100" t="s">
        <v>61</v>
      </c>
      <c r="I105" s="100" t="s">
        <v>422</v>
      </c>
      <c r="J105" s="101">
        <v>44104</v>
      </c>
      <c r="K105" s="100" t="s">
        <v>689</v>
      </c>
      <c r="L105" s="77" t="str">
        <f>LEFT(Tabla6[[#This Row],[Cedula]],4)&amp;"_"&amp;COUNTIF($Q$2:$Q$63,$Q105)&amp;"_"&amp;COUNTIF($Q$2:Q105,$Q105)</f>
        <v>1078_0_1</v>
      </c>
      <c r="M105" s="94" t="str">
        <f>Tabla6[[#This Row],[Correlativo Beneficiaries]]&amp;"_"&amp;TEXT(COUNTIF($L$2:L105,Tabla6[[#This Row],[Correlativo Beneficiaries]]),"0000")</f>
        <v>1078_0_1_0001</v>
      </c>
      <c r="N105" s="100" t="s">
        <v>696</v>
      </c>
      <c r="O105" s="102"/>
      <c r="P105" s="100" t="s">
        <v>178</v>
      </c>
      <c r="Q105" s="131">
        <v>10789522</v>
      </c>
      <c r="R105" s="100" t="s">
        <v>66</v>
      </c>
      <c r="S105" s="100">
        <v>55</v>
      </c>
      <c r="T105" s="77" t="str">
        <f>IF(Tabla6[[#This Row],[Edad]]="","",IF(Tabla6[[#This Row],[Edad]]&lt;=4,"&lt;5",IF(Tabla6[[#This Row],[Edad]]&lt;=17,"5-17",IF(Tabla6[[#This Row],[Edad]]&lt;=49,"18-49","&gt;50"))))</f>
        <v>&gt;50</v>
      </c>
      <c r="U105" s="100" t="s">
        <v>697</v>
      </c>
      <c r="V105" s="102"/>
      <c r="W105" s="100" t="s">
        <v>68</v>
      </c>
      <c r="X105" s="97" t="s">
        <v>67</v>
      </c>
      <c r="Y105" s="100" t="s">
        <v>68</v>
      </c>
      <c r="Z105" s="100" t="s">
        <v>68</v>
      </c>
      <c r="AA105" s="100" t="s">
        <v>68</v>
      </c>
      <c r="AB105" s="100" t="s">
        <v>68</v>
      </c>
      <c r="AC105" s="100" t="s">
        <v>68</v>
      </c>
      <c r="AD105" s="100" t="s">
        <v>68</v>
      </c>
      <c r="AE105" s="100" t="s">
        <v>67</v>
      </c>
      <c r="AF105" s="100" t="s">
        <v>68</v>
      </c>
      <c r="AG105" s="100" t="s">
        <v>517</v>
      </c>
      <c r="AH105" s="100" t="s">
        <v>68</v>
      </c>
      <c r="AI105" s="100" t="s">
        <v>68</v>
      </c>
      <c r="AJ105" s="100" t="s">
        <v>68</v>
      </c>
      <c r="AK105" s="100" t="s">
        <v>535</v>
      </c>
      <c r="AL105" s="163"/>
    </row>
    <row r="106" spans="1:38" s="69" customFormat="1" ht="15" customHeight="1">
      <c r="A106" s="103">
        <v>105</v>
      </c>
      <c r="B106" s="104" t="s">
        <v>13</v>
      </c>
      <c r="C106" s="104" t="s">
        <v>418</v>
      </c>
      <c r="D106" s="104" t="s">
        <v>419</v>
      </c>
      <c r="E106" s="104" t="s">
        <v>12</v>
      </c>
      <c r="F106" s="103" t="s">
        <v>688</v>
      </c>
      <c r="G106" s="103" t="s">
        <v>421</v>
      </c>
      <c r="H106" s="103" t="s">
        <v>61</v>
      </c>
      <c r="I106" s="103" t="s">
        <v>422</v>
      </c>
      <c r="J106" s="105">
        <v>44104</v>
      </c>
      <c r="K106" s="103" t="s">
        <v>689</v>
      </c>
      <c r="L106" s="77" t="str">
        <f>LEFT(Tabla6[[#This Row],[Cedula]],4)&amp;"_"&amp;COUNTIF($Q$2:$Q$63,$Q106)&amp;"_"&amp;COUNTIF($Q$2:Q106,$Q106)</f>
        <v>1752_0_1</v>
      </c>
      <c r="M106" s="94" t="str">
        <f>Tabla6[[#This Row],[Correlativo Beneficiaries]]&amp;"_"&amp;TEXT(COUNTIF($L$2:L106,Tabla6[[#This Row],[Correlativo Beneficiaries]]),"0000")</f>
        <v>1752_0_1_0001</v>
      </c>
      <c r="N106" s="103" t="s">
        <v>145</v>
      </c>
      <c r="O106" s="106"/>
      <c r="P106" s="103" t="s">
        <v>117</v>
      </c>
      <c r="Q106" s="132">
        <v>17529655</v>
      </c>
      <c r="R106" s="103" t="s">
        <v>66</v>
      </c>
      <c r="S106" s="103">
        <v>34</v>
      </c>
      <c r="T106" s="77" t="str">
        <f>IF(Tabla6[[#This Row],[Edad]]="","",IF(Tabla6[[#This Row],[Edad]]&lt;=4,"&lt;5",IF(Tabla6[[#This Row],[Edad]]&lt;=17,"5-17",IF(Tabla6[[#This Row],[Edad]]&lt;=49,"18-49","&gt;50"))))</f>
        <v>18-49</v>
      </c>
      <c r="U106" s="103" t="s">
        <v>698</v>
      </c>
      <c r="V106" s="106"/>
      <c r="W106" s="103" t="s">
        <v>68</v>
      </c>
      <c r="X106" s="97" t="s">
        <v>67</v>
      </c>
      <c r="Y106" s="103" t="s">
        <v>68</v>
      </c>
      <c r="Z106" s="103" t="s">
        <v>68</v>
      </c>
      <c r="AA106" s="103" t="s">
        <v>68</v>
      </c>
      <c r="AB106" s="103" t="s">
        <v>68</v>
      </c>
      <c r="AC106" s="103" t="s">
        <v>517</v>
      </c>
      <c r="AD106" s="103" t="s">
        <v>68</v>
      </c>
      <c r="AE106" s="103" t="s">
        <v>67</v>
      </c>
      <c r="AF106" s="103" t="s">
        <v>68</v>
      </c>
      <c r="AG106" s="103" t="s">
        <v>517</v>
      </c>
      <c r="AH106" s="103" t="s">
        <v>68</v>
      </c>
      <c r="AI106" s="103" t="s">
        <v>68</v>
      </c>
      <c r="AJ106" s="103" t="s">
        <v>68</v>
      </c>
      <c r="AK106" s="103" t="s">
        <v>535</v>
      </c>
      <c r="AL106" s="70"/>
    </row>
    <row r="107" spans="1:38" s="69" customFormat="1" ht="15" customHeight="1">
      <c r="A107" s="98">
        <v>106</v>
      </c>
      <c r="B107" s="99" t="s">
        <v>13</v>
      </c>
      <c r="C107" s="99" t="s">
        <v>418</v>
      </c>
      <c r="D107" s="99" t="s">
        <v>419</v>
      </c>
      <c r="E107" s="99" t="s">
        <v>12</v>
      </c>
      <c r="F107" s="100" t="s">
        <v>688</v>
      </c>
      <c r="G107" s="100" t="s">
        <v>421</v>
      </c>
      <c r="H107" s="100" t="s">
        <v>61</v>
      </c>
      <c r="I107" s="100" t="s">
        <v>422</v>
      </c>
      <c r="J107" s="101">
        <v>44104</v>
      </c>
      <c r="K107" s="100" t="s">
        <v>689</v>
      </c>
      <c r="L107" s="77" t="str">
        <f>LEFT(Tabla6[[#This Row],[Cedula]],4)&amp;"_"&amp;COUNTIF($Q$2:$Q$63,$Q107)&amp;"_"&amp;COUNTIF($Q$2:Q107,$Q107)</f>
        <v>3151_0_1</v>
      </c>
      <c r="M107" s="94" t="str">
        <f>Tabla6[[#This Row],[Correlativo Beneficiaries]]&amp;"_"&amp;TEXT(COUNTIF($L$2:L107,Tabla6[[#This Row],[Correlativo Beneficiaries]]),"0000")</f>
        <v>3151_0_1_0001</v>
      </c>
      <c r="N107" s="100" t="s">
        <v>699</v>
      </c>
      <c r="O107" s="102"/>
      <c r="P107" s="100" t="s">
        <v>700</v>
      </c>
      <c r="Q107" s="131">
        <v>3151128</v>
      </c>
      <c r="R107" s="100" t="s">
        <v>66</v>
      </c>
      <c r="S107" s="100">
        <v>74</v>
      </c>
      <c r="T107" s="77" t="str">
        <f>IF(Tabla6[[#This Row],[Edad]]="","",IF(Tabla6[[#This Row],[Edad]]&lt;=4,"&lt;5",IF(Tabla6[[#This Row],[Edad]]&lt;=17,"5-17",IF(Tabla6[[#This Row],[Edad]]&lt;=49,"18-49","&gt;50"))))</f>
        <v>&gt;50</v>
      </c>
      <c r="U107" s="100" t="s">
        <v>701</v>
      </c>
      <c r="V107" s="102"/>
      <c r="W107" s="100" t="s">
        <v>68</v>
      </c>
      <c r="X107" s="97" t="s">
        <v>67</v>
      </c>
      <c r="Y107" s="100" t="s">
        <v>68</v>
      </c>
      <c r="Z107" s="100" t="s">
        <v>68</v>
      </c>
      <c r="AA107" s="100" t="s">
        <v>68</v>
      </c>
      <c r="AB107" s="100" t="s">
        <v>68</v>
      </c>
      <c r="AC107" s="100" t="s">
        <v>517</v>
      </c>
      <c r="AD107" s="100" t="s">
        <v>68</v>
      </c>
      <c r="AE107" s="100" t="s">
        <v>67</v>
      </c>
      <c r="AF107" s="100" t="s">
        <v>68</v>
      </c>
      <c r="AG107" s="100" t="s">
        <v>517</v>
      </c>
      <c r="AH107" s="100" t="s">
        <v>68</v>
      </c>
      <c r="AI107" s="100" t="s">
        <v>68</v>
      </c>
      <c r="AJ107" s="100" t="s">
        <v>68</v>
      </c>
      <c r="AK107" s="100" t="s">
        <v>521</v>
      </c>
      <c r="AL107" s="163"/>
    </row>
    <row r="108" spans="1:38" s="69" customFormat="1" ht="15" customHeight="1">
      <c r="A108" s="103">
        <v>107</v>
      </c>
      <c r="B108" s="104" t="s">
        <v>13</v>
      </c>
      <c r="C108" s="104" t="s">
        <v>418</v>
      </c>
      <c r="D108" s="104" t="s">
        <v>419</v>
      </c>
      <c r="E108" s="104" t="s">
        <v>12</v>
      </c>
      <c r="F108" s="103" t="s">
        <v>688</v>
      </c>
      <c r="G108" s="103" t="s">
        <v>421</v>
      </c>
      <c r="H108" s="103" t="s">
        <v>61</v>
      </c>
      <c r="I108" s="103" t="s">
        <v>422</v>
      </c>
      <c r="J108" s="105">
        <v>44104</v>
      </c>
      <c r="K108" s="103" t="s">
        <v>689</v>
      </c>
      <c r="L108" s="77" t="str">
        <f>LEFT(Tabla6[[#This Row],[Cedula]],4)&amp;"_"&amp;COUNTIF($Q$2:$Q$63,$Q108)&amp;"_"&amp;COUNTIF($Q$2:Q108,$Q108)</f>
        <v>2002_0_1</v>
      </c>
      <c r="M108" s="94" t="str">
        <f>Tabla6[[#This Row],[Correlativo Beneficiaries]]&amp;"_"&amp;TEXT(COUNTIF($L$2:L108,Tabla6[[#This Row],[Correlativo Beneficiaries]]),"0000")</f>
        <v>2002_0_1_0001</v>
      </c>
      <c r="N108" s="103" t="s">
        <v>458</v>
      </c>
      <c r="O108" s="106"/>
      <c r="P108" s="103" t="s">
        <v>72</v>
      </c>
      <c r="Q108" s="132">
        <v>20026636</v>
      </c>
      <c r="R108" s="103" t="s">
        <v>66</v>
      </c>
      <c r="S108" s="103">
        <v>30</v>
      </c>
      <c r="T108" s="77" t="str">
        <f>IF(Tabla6[[#This Row],[Edad]]="","",IF(Tabla6[[#This Row],[Edad]]&lt;=4,"&lt;5",IF(Tabla6[[#This Row],[Edad]]&lt;=17,"5-17",IF(Tabla6[[#This Row],[Edad]]&lt;=49,"18-49","&gt;50"))))</f>
        <v>18-49</v>
      </c>
      <c r="U108" s="103" t="s">
        <v>702</v>
      </c>
      <c r="V108" s="106"/>
      <c r="W108" s="103" t="s">
        <v>68</v>
      </c>
      <c r="X108" s="97" t="s">
        <v>67</v>
      </c>
      <c r="Y108" s="103" t="s">
        <v>68</v>
      </c>
      <c r="Z108" s="103" t="s">
        <v>68</v>
      </c>
      <c r="AA108" s="103" t="s">
        <v>68</v>
      </c>
      <c r="AB108" s="103" t="s">
        <v>68</v>
      </c>
      <c r="AC108" s="103" t="s">
        <v>517</v>
      </c>
      <c r="AD108" s="103" t="s">
        <v>68</v>
      </c>
      <c r="AE108" s="103" t="s">
        <v>67</v>
      </c>
      <c r="AF108" s="103" t="s">
        <v>68</v>
      </c>
      <c r="AG108" s="103" t="s">
        <v>517</v>
      </c>
      <c r="AH108" s="103" t="s">
        <v>68</v>
      </c>
      <c r="AI108" s="103" t="s">
        <v>68</v>
      </c>
      <c r="AJ108" s="103" t="s">
        <v>68</v>
      </c>
      <c r="AK108" s="103" t="s">
        <v>521</v>
      </c>
      <c r="AL108" s="70"/>
    </row>
    <row r="109" spans="1:38" s="69" customFormat="1" ht="15" customHeight="1">
      <c r="A109" s="98">
        <v>108</v>
      </c>
      <c r="B109" s="99" t="s">
        <v>13</v>
      </c>
      <c r="C109" s="99" t="s">
        <v>418</v>
      </c>
      <c r="D109" s="99" t="s">
        <v>419</v>
      </c>
      <c r="E109" s="99" t="s">
        <v>12</v>
      </c>
      <c r="F109" s="100" t="s">
        <v>688</v>
      </c>
      <c r="G109" s="100" t="s">
        <v>421</v>
      </c>
      <c r="H109" s="100" t="s">
        <v>61</v>
      </c>
      <c r="I109" s="100" t="s">
        <v>422</v>
      </c>
      <c r="J109" s="101">
        <v>44104</v>
      </c>
      <c r="K109" s="100" t="s">
        <v>689</v>
      </c>
      <c r="L109" s="77" t="str">
        <f>LEFT(Tabla6[[#This Row],[Cedula]],4)&amp;"_"&amp;COUNTIF($Q$2:$Q$63,$Q109)&amp;"_"&amp;COUNTIF($Q$2:Q109,$Q109)</f>
        <v>6352_0_1</v>
      </c>
      <c r="M109" s="94" t="str">
        <f>Tabla6[[#This Row],[Correlativo Beneficiaries]]&amp;"_"&amp;TEXT(COUNTIF($L$2:L109,Tabla6[[#This Row],[Correlativo Beneficiaries]]),"0000")</f>
        <v>6352_0_1_0001</v>
      </c>
      <c r="N109" s="103" t="s">
        <v>703</v>
      </c>
      <c r="O109" s="106"/>
      <c r="P109" s="103" t="s">
        <v>97</v>
      </c>
      <c r="Q109" s="133">
        <v>6352989</v>
      </c>
      <c r="R109" s="100" t="s">
        <v>66</v>
      </c>
      <c r="S109" s="100">
        <v>68</v>
      </c>
      <c r="T109" s="77" t="str">
        <f>IF(Tabla6[[#This Row],[Edad]]="","",IF(Tabla6[[#This Row],[Edad]]&lt;=4,"&lt;5",IF(Tabla6[[#This Row],[Edad]]&lt;=17,"5-17",IF(Tabla6[[#This Row],[Edad]]&lt;=49,"18-49","&gt;50"))))</f>
        <v>&gt;50</v>
      </c>
      <c r="U109" s="100" t="s">
        <v>704</v>
      </c>
      <c r="V109" s="102"/>
      <c r="W109" s="100" t="s">
        <v>68</v>
      </c>
      <c r="X109" s="97" t="s">
        <v>67</v>
      </c>
      <c r="Y109" s="100" t="s">
        <v>68</v>
      </c>
      <c r="Z109" s="100" t="s">
        <v>68</v>
      </c>
      <c r="AA109" s="100" t="s">
        <v>68</v>
      </c>
      <c r="AB109" s="100" t="s">
        <v>68</v>
      </c>
      <c r="AC109" s="100" t="s">
        <v>68</v>
      </c>
      <c r="AD109" s="100" t="s">
        <v>68</v>
      </c>
      <c r="AE109" s="100" t="s">
        <v>67</v>
      </c>
      <c r="AF109" s="100" t="s">
        <v>68</v>
      </c>
      <c r="AG109" s="100" t="s">
        <v>517</v>
      </c>
      <c r="AH109" s="100" t="s">
        <v>68</v>
      </c>
      <c r="AI109" s="100" t="s">
        <v>68</v>
      </c>
      <c r="AJ109" s="100" t="s">
        <v>68</v>
      </c>
      <c r="AK109" s="100" t="s">
        <v>521</v>
      </c>
      <c r="AL109" s="163"/>
    </row>
    <row r="110" spans="1:38" s="69" customFormat="1" ht="15" customHeight="1">
      <c r="A110" s="103">
        <v>109</v>
      </c>
      <c r="B110" s="104" t="s">
        <v>13</v>
      </c>
      <c r="C110" s="104" t="s">
        <v>418</v>
      </c>
      <c r="D110" s="104" t="s">
        <v>419</v>
      </c>
      <c r="E110" s="104" t="s">
        <v>12</v>
      </c>
      <c r="F110" s="103" t="s">
        <v>688</v>
      </c>
      <c r="G110" s="103" t="s">
        <v>421</v>
      </c>
      <c r="H110" s="103" t="s">
        <v>61</v>
      </c>
      <c r="I110" s="103" t="s">
        <v>422</v>
      </c>
      <c r="J110" s="105">
        <v>44104</v>
      </c>
      <c r="K110" s="103" t="s">
        <v>689</v>
      </c>
      <c r="L110" s="77" t="str">
        <f>LEFT(Tabla6[[#This Row],[Cedula]],4)&amp;"_"&amp;COUNTIF($Q$2:$Q$63,$Q110)&amp;"_"&amp;COUNTIF($Q$2:Q110,$Q110)</f>
        <v>6125_0_1</v>
      </c>
      <c r="M110" s="94" t="str">
        <f>Tabla6[[#This Row],[Correlativo Beneficiaries]]&amp;"_"&amp;TEXT(COUNTIF($L$2:L110,Tabla6[[#This Row],[Correlativo Beneficiaries]]),"0000")</f>
        <v>6125_0_1_0001</v>
      </c>
      <c r="N110" s="103" t="s">
        <v>705</v>
      </c>
      <c r="O110" s="106"/>
      <c r="P110" s="103" t="s">
        <v>201</v>
      </c>
      <c r="Q110" s="132">
        <v>6125594</v>
      </c>
      <c r="R110" s="103" t="s">
        <v>66</v>
      </c>
      <c r="S110" s="103">
        <v>66</v>
      </c>
      <c r="T110" s="77" t="str">
        <f>IF(Tabla6[[#This Row],[Edad]]="","",IF(Tabla6[[#This Row],[Edad]]&lt;=4,"&lt;5",IF(Tabla6[[#This Row],[Edad]]&lt;=17,"5-17",IF(Tabla6[[#This Row],[Edad]]&lt;=49,"18-49","&gt;50"))))</f>
        <v>&gt;50</v>
      </c>
      <c r="U110" s="103" t="s">
        <v>706</v>
      </c>
      <c r="V110" s="106"/>
      <c r="W110" s="103" t="s">
        <v>68</v>
      </c>
      <c r="X110" s="97" t="s">
        <v>67</v>
      </c>
      <c r="Y110" s="103" t="s">
        <v>68</v>
      </c>
      <c r="Z110" s="103" t="s">
        <v>68</v>
      </c>
      <c r="AA110" s="103" t="s">
        <v>68</v>
      </c>
      <c r="AB110" s="103" t="s">
        <v>68</v>
      </c>
      <c r="AC110" s="103" t="s">
        <v>68</v>
      </c>
      <c r="AD110" s="103" t="s">
        <v>68</v>
      </c>
      <c r="AE110" s="103" t="s">
        <v>67</v>
      </c>
      <c r="AF110" s="103" t="s">
        <v>68</v>
      </c>
      <c r="AG110" s="103" t="s">
        <v>517</v>
      </c>
      <c r="AH110" s="103" t="s">
        <v>68</v>
      </c>
      <c r="AI110" s="103" t="s">
        <v>68</v>
      </c>
      <c r="AJ110" s="103" t="s">
        <v>67</v>
      </c>
      <c r="AK110" s="103" t="s">
        <v>521</v>
      </c>
      <c r="AL110" s="70"/>
    </row>
    <row r="111" spans="1:38" s="69" customFormat="1" ht="15" customHeight="1">
      <c r="A111" s="98">
        <v>110</v>
      </c>
      <c r="B111" s="99" t="s">
        <v>13</v>
      </c>
      <c r="C111" s="99" t="s">
        <v>418</v>
      </c>
      <c r="D111" s="99" t="s">
        <v>419</v>
      </c>
      <c r="E111" s="99" t="s">
        <v>12</v>
      </c>
      <c r="F111" s="100" t="s">
        <v>688</v>
      </c>
      <c r="G111" s="100" t="s">
        <v>421</v>
      </c>
      <c r="H111" s="100" t="s">
        <v>61</v>
      </c>
      <c r="I111" s="100" t="s">
        <v>422</v>
      </c>
      <c r="J111" s="101">
        <v>44104</v>
      </c>
      <c r="K111" s="100" t="s">
        <v>689</v>
      </c>
      <c r="L111" s="77" t="str">
        <f>LEFT(Tabla6[[#This Row],[Cedula]],4)&amp;"_"&amp;COUNTIF($Q$2:$Q$63,$Q111)&amp;"_"&amp;COUNTIF($Q$2:Q111,$Q111)</f>
        <v>6125_0_2</v>
      </c>
      <c r="M111" s="94" t="str">
        <f>Tabla6[[#This Row],[Correlativo Beneficiaries]]&amp;"_"&amp;TEXT(COUNTIF($L$2:L111,Tabla6[[#This Row],[Correlativo Beneficiaries]]),"0000")</f>
        <v>6125_0_2_0001</v>
      </c>
      <c r="N111" s="100" t="s">
        <v>707</v>
      </c>
      <c r="O111" s="102"/>
      <c r="P111" s="100" t="s">
        <v>161</v>
      </c>
      <c r="Q111" s="131">
        <v>6125594</v>
      </c>
      <c r="R111" s="100" t="s">
        <v>66</v>
      </c>
      <c r="S111" s="100">
        <v>85</v>
      </c>
      <c r="T111" s="77" t="str">
        <f>IF(Tabla6[[#This Row],[Edad]]="","",IF(Tabla6[[#This Row],[Edad]]&lt;=4,"&lt;5",IF(Tabla6[[#This Row],[Edad]]&lt;=17,"5-17",IF(Tabla6[[#This Row],[Edad]]&lt;=49,"18-49","&gt;50"))))</f>
        <v>&gt;50</v>
      </c>
      <c r="U111" s="100" t="s">
        <v>708</v>
      </c>
      <c r="V111" s="102"/>
      <c r="W111" s="100" t="s">
        <v>68</v>
      </c>
      <c r="X111" s="97" t="s">
        <v>67</v>
      </c>
      <c r="Y111" s="100" t="s">
        <v>68</v>
      </c>
      <c r="Z111" s="100" t="s">
        <v>68</v>
      </c>
      <c r="AA111" s="100" t="s">
        <v>68</v>
      </c>
      <c r="AB111" s="100" t="s">
        <v>68</v>
      </c>
      <c r="AC111" s="100" t="s">
        <v>68</v>
      </c>
      <c r="AD111" s="100" t="s">
        <v>68</v>
      </c>
      <c r="AE111" s="100" t="s">
        <v>67</v>
      </c>
      <c r="AF111" s="100" t="s">
        <v>68</v>
      </c>
      <c r="AG111" s="100" t="s">
        <v>517</v>
      </c>
      <c r="AH111" s="100" t="s">
        <v>68</v>
      </c>
      <c r="AI111" s="100" t="s">
        <v>68</v>
      </c>
      <c r="AJ111" s="100" t="s">
        <v>68</v>
      </c>
      <c r="AK111" s="100" t="s">
        <v>521</v>
      </c>
      <c r="AL111" s="163"/>
    </row>
    <row r="112" spans="1:38" s="69" customFormat="1" ht="15" customHeight="1">
      <c r="A112" s="103">
        <v>111</v>
      </c>
      <c r="B112" s="104" t="s">
        <v>13</v>
      </c>
      <c r="C112" s="104" t="s">
        <v>418</v>
      </c>
      <c r="D112" s="104" t="s">
        <v>419</v>
      </c>
      <c r="E112" s="104" t="s">
        <v>12</v>
      </c>
      <c r="F112" s="103" t="s">
        <v>688</v>
      </c>
      <c r="G112" s="103" t="s">
        <v>421</v>
      </c>
      <c r="H112" s="103" t="s">
        <v>61</v>
      </c>
      <c r="I112" s="103" t="s">
        <v>422</v>
      </c>
      <c r="J112" s="105">
        <v>44104</v>
      </c>
      <c r="K112" s="103" t="s">
        <v>689</v>
      </c>
      <c r="L112" s="77" t="str">
        <f>LEFT(Tabla6[[#This Row],[Cedula]],4)&amp;"_"&amp;COUNTIF($Q$2:$Q$63,$Q112)&amp;"_"&amp;COUNTIF($Q$2:Q112,$Q112)</f>
        <v>2521_0_1</v>
      </c>
      <c r="M112" s="94" t="str">
        <f>Tabla6[[#This Row],[Correlativo Beneficiaries]]&amp;"_"&amp;TEXT(COUNTIF($L$2:L112,Tabla6[[#This Row],[Correlativo Beneficiaries]]),"0000")</f>
        <v>2521_0_1_0001</v>
      </c>
      <c r="N112" s="103" t="s">
        <v>709</v>
      </c>
      <c r="O112" s="106"/>
      <c r="P112" s="103" t="s">
        <v>710</v>
      </c>
      <c r="Q112" s="132">
        <v>25218061</v>
      </c>
      <c r="R112" s="103" t="s">
        <v>66</v>
      </c>
      <c r="S112" s="103">
        <v>25</v>
      </c>
      <c r="T112" s="77" t="str">
        <f>IF(Tabla6[[#This Row],[Edad]]="","",IF(Tabla6[[#This Row],[Edad]]&lt;=4,"&lt;5",IF(Tabla6[[#This Row],[Edad]]&lt;=17,"5-17",IF(Tabla6[[#This Row],[Edad]]&lt;=49,"18-49","&gt;50"))))</f>
        <v>18-49</v>
      </c>
      <c r="U112" s="103" t="s">
        <v>711</v>
      </c>
      <c r="V112" s="106"/>
      <c r="W112" s="103" t="s">
        <v>68</v>
      </c>
      <c r="X112" s="97" t="s">
        <v>67</v>
      </c>
      <c r="Y112" s="103" t="s">
        <v>68</v>
      </c>
      <c r="Z112" s="103" t="s">
        <v>68</v>
      </c>
      <c r="AA112" s="103" t="s">
        <v>68</v>
      </c>
      <c r="AB112" s="103" t="s">
        <v>68</v>
      </c>
      <c r="AC112" s="103" t="s">
        <v>68</v>
      </c>
      <c r="AD112" s="103" t="s">
        <v>68</v>
      </c>
      <c r="AE112" s="103" t="s">
        <v>67</v>
      </c>
      <c r="AF112" s="103" t="s">
        <v>68</v>
      </c>
      <c r="AG112" s="103" t="s">
        <v>517</v>
      </c>
      <c r="AH112" s="103" t="s">
        <v>68</v>
      </c>
      <c r="AI112" s="103" t="s">
        <v>68</v>
      </c>
      <c r="AJ112" s="103" t="s">
        <v>68</v>
      </c>
      <c r="AK112" s="103" t="s">
        <v>521</v>
      </c>
      <c r="AL112" s="70"/>
    </row>
    <row r="113" spans="1:38" s="69" customFormat="1" ht="15" customHeight="1">
      <c r="A113" s="98">
        <v>112</v>
      </c>
      <c r="B113" s="99" t="s">
        <v>13</v>
      </c>
      <c r="C113" s="99" t="s">
        <v>418</v>
      </c>
      <c r="D113" s="99" t="s">
        <v>419</v>
      </c>
      <c r="E113" s="99" t="s">
        <v>12</v>
      </c>
      <c r="F113" s="100" t="s">
        <v>688</v>
      </c>
      <c r="G113" s="100" t="s">
        <v>421</v>
      </c>
      <c r="H113" s="100" t="s">
        <v>61</v>
      </c>
      <c r="I113" s="100" t="s">
        <v>422</v>
      </c>
      <c r="J113" s="101">
        <v>44104</v>
      </c>
      <c r="K113" s="100" t="s">
        <v>689</v>
      </c>
      <c r="L113" s="77" t="str">
        <f>LEFT(Tabla6[[#This Row],[Cedula]],4)&amp;"_"&amp;COUNTIF($Q$2:$Q$63,$Q113)&amp;"_"&amp;COUNTIF($Q$2:Q113,$Q113)</f>
        <v>2814_0_1</v>
      </c>
      <c r="M113" s="94" t="str">
        <f>Tabla6[[#This Row],[Correlativo Beneficiaries]]&amp;"_"&amp;TEXT(COUNTIF($L$2:L113,Tabla6[[#This Row],[Correlativo Beneficiaries]]),"0000")</f>
        <v>2814_0_1_0001</v>
      </c>
      <c r="N113" s="100" t="s">
        <v>458</v>
      </c>
      <c r="O113" s="102"/>
      <c r="P113" s="100" t="s">
        <v>712</v>
      </c>
      <c r="Q113" s="131">
        <v>28149890</v>
      </c>
      <c r="R113" s="100" t="s">
        <v>66</v>
      </c>
      <c r="S113" s="100">
        <v>36</v>
      </c>
      <c r="T113" s="77" t="str">
        <f>IF(Tabla6[[#This Row],[Edad]]="","",IF(Tabla6[[#This Row],[Edad]]&lt;=4,"&lt;5",IF(Tabla6[[#This Row],[Edad]]&lt;=17,"5-17",IF(Tabla6[[#This Row],[Edad]]&lt;=49,"18-49","&gt;50"))))</f>
        <v>18-49</v>
      </c>
      <c r="U113" s="100" t="s">
        <v>713</v>
      </c>
      <c r="V113" s="102"/>
      <c r="W113" s="100" t="s">
        <v>68</v>
      </c>
      <c r="X113" s="97" t="s">
        <v>67</v>
      </c>
      <c r="Y113" s="100" t="s">
        <v>68</v>
      </c>
      <c r="Z113" s="100" t="s">
        <v>68</v>
      </c>
      <c r="AA113" s="100" t="s">
        <v>68</v>
      </c>
      <c r="AB113" s="100" t="s">
        <v>68</v>
      </c>
      <c r="AC113" s="100" t="s">
        <v>68</v>
      </c>
      <c r="AD113" s="100" t="s">
        <v>68</v>
      </c>
      <c r="AE113" s="100" t="s">
        <v>67</v>
      </c>
      <c r="AF113" s="100" t="s">
        <v>68</v>
      </c>
      <c r="AG113" s="100" t="s">
        <v>517</v>
      </c>
      <c r="AH113" s="100" t="s">
        <v>68</v>
      </c>
      <c r="AI113" s="100" t="s">
        <v>68</v>
      </c>
      <c r="AJ113" s="100" t="s">
        <v>68</v>
      </c>
      <c r="AK113" s="100" t="s">
        <v>521</v>
      </c>
      <c r="AL113" s="163"/>
    </row>
    <row r="114" spans="1:38" s="69" customFormat="1" ht="15" customHeight="1">
      <c r="A114" s="103">
        <v>113</v>
      </c>
      <c r="B114" s="104" t="s">
        <v>13</v>
      </c>
      <c r="C114" s="104" t="s">
        <v>418</v>
      </c>
      <c r="D114" s="104" t="s">
        <v>419</v>
      </c>
      <c r="E114" s="104" t="s">
        <v>12</v>
      </c>
      <c r="F114" s="103" t="s">
        <v>688</v>
      </c>
      <c r="G114" s="103" t="s">
        <v>421</v>
      </c>
      <c r="H114" s="103" t="s">
        <v>61</v>
      </c>
      <c r="I114" s="103" t="s">
        <v>422</v>
      </c>
      <c r="J114" s="105">
        <v>44104</v>
      </c>
      <c r="K114" s="103" t="s">
        <v>689</v>
      </c>
      <c r="L114" s="77" t="str">
        <f>LEFT(Tabla6[[#This Row],[Cedula]],4)&amp;"_"&amp;COUNTIF($Q$2:$Q$63,$Q114)&amp;"_"&amp;COUNTIF($Q$2:Q114,$Q114)</f>
        <v>2445_0_1</v>
      </c>
      <c r="M114" s="94" t="str">
        <f>Tabla6[[#This Row],[Correlativo Beneficiaries]]&amp;"_"&amp;TEXT(COUNTIF($L$2:L114,Tabla6[[#This Row],[Correlativo Beneficiaries]]),"0000")</f>
        <v>2445_0_1_0001</v>
      </c>
      <c r="N114" s="103" t="s">
        <v>714</v>
      </c>
      <c r="O114" s="106"/>
      <c r="P114" s="103" t="s">
        <v>228</v>
      </c>
      <c r="Q114" s="132">
        <v>24459832</v>
      </c>
      <c r="R114" s="103" t="s">
        <v>66</v>
      </c>
      <c r="S114" s="103">
        <v>39</v>
      </c>
      <c r="T114" s="77" t="str">
        <f>IF(Tabla6[[#This Row],[Edad]]="","",IF(Tabla6[[#This Row],[Edad]]&lt;=4,"&lt;5",IF(Tabla6[[#This Row],[Edad]]&lt;=17,"5-17",IF(Tabla6[[#This Row],[Edad]]&lt;=49,"18-49","&gt;50"))))</f>
        <v>18-49</v>
      </c>
      <c r="U114" s="103" t="s">
        <v>715</v>
      </c>
      <c r="V114" s="106"/>
      <c r="W114" s="103" t="s">
        <v>68</v>
      </c>
      <c r="X114" s="97" t="s">
        <v>67</v>
      </c>
      <c r="Y114" s="103" t="s">
        <v>68</v>
      </c>
      <c r="Z114" s="103" t="s">
        <v>68</v>
      </c>
      <c r="AA114" s="103" t="s">
        <v>68</v>
      </c>
      <c r="AB114" s="103" t="s">
        <v>68</v>
      </c>
      <c r="AC114" s="103" t="s">
        <v>68</v>
      </c>
      <c r="AD114" s="103" t="s">
        <v>68</v>
      </c>
      <c r="AE114" s="103" t="s">
        <v>67</v>
      </c>
      <c r="AF114" s="103" t="s">
        <v>68</v>
      </c>
      <c r="AG114" s="103" t="s">
        <v>517</v>
      </c>
      <c r="AH114" s="103" t="s">
        <v>68</v>
      </c>
      <c r="AI114" s="103" t="s">
        <v>68</v>
      </c>
      <c r="AJ114" s="103" t="s">
        <v>68</v>
      </c>
      <c r="AK114" s="103" t="s">
        <v>521</v>
      </c>
      <c r="AL114" s="70"/>
    </row>
    <row r="115" spans="1:38" s="69" customFormat="1" ht="15" customHeight="1">
      <c r="A115" s="98">
        <v>114</v>
      </c>
      <c r="B115" s="99" t="s">
        <v>13</v>
      </c>
      <c r="C115" s="99" t="s">
        <v>418</v>
      </c>
      <c r="D115" s="99" t="s">
        <v>419</v>
      </c>
      <c r="E115" s="99" t="s">
        <v>12</v>
      </c>
      <c r="F115" s="100" t="s">
        <v>688</v>
      </c>
      <c r="G115" s="100" t="s">
        <v>421</v>
      </c>
      <c r="H115" s="100" t="s">
        <v>61</v>
      </c>
      <c r="I115" s="100" t="s">
        <v>422</v>
      </c>
      <c r="J115" s="101">
        <v>44104</v>
      </c>
      <c r="K115" s="100" t="s">
        <v>689</v>
      </c>
      <c r="L115" s="77" t="str">
        <f>LEFT(Tabla6[[#This Row],[Cedula]],4)&amp;"_"&amp;COUNTIF($Q$2:$Q$63,$Q115)&amp;"_"&amp;COUNTIF($Q$2:Q115,$Q115)</f>
        <v>2316_0_1</v>
      </c>
      <c r="M115" s="94" t="str">
        <f>Tabla6[[#This Row],[Correlativo Beneficiaries]]&amp;"_"&amp;TEXT(COUNTIF($L$2:L115,Tabla6[[#This Row],[Correlativo Beneficiaries]]),"0000")</f>
        <v>2316_0_1_0001</v>
      </c>
      <c r="N115" s="100" t="s">
        <v>716</v>
      </c>
      <c r="O115" s="102"/>
      <c r="P115" s="100" t="s">
        <v>717</v>
      </c>
      <c r="Q115" s="131">
        <v>23160815</v>
      </c>
      <c r="R115" s="100" t="s">
        <v>66</v>
      </c>
      <c r="S115" s="100">
        <v>69</v>
      </c>
      <c r="T115" s="77" t="str">
        <f>IF(Tabla6[[#This Row],[Edad]]="","",IF(Tabla6[[#This Row],[Edad]]&lt;=4,"&lt;5",IF(Tabla6[[#This Row],[Edad]]&lt;=17,"5-17",IF(Tabla6[[#This Row],[Edad]]&lt;=49,"18-49","&gt;50"))))</f>
        <v>&gt;50</v>
      </c>
      <c r="U115" s="100" t="s">
        <v>698</v>
      </c>
      <c r="V115" s="102"/>
      <c r="W115" s="100" t="s">
        <v>68</v>
      </c>
      <c r="X115" s="97" t="s">
        <v>67</v>
      </c>
      <c r="Y115" s="100" t="s">
        <v>68</v>
      </c>
      <c r="Z115" s="100" t="s">
        <v>68</v>
      </c>
      <c r="AA115" s="100" t="s">
        <v>517</v>
      </c>
      <c r="AB115" s="100" t="s">
        <v>68</v>
      </c>
      <c r="AC115" s="100" t="s">
        <v>68</v>
      </c>
      <c r="AD115" s="100" t="s">
        <v>68</v>
      </c>
      <c r="AE115" s="100" t="s">
        <v>67</v>
      </c>
      <c r="AF115" s="100" t="s">
        <v>68</v>
      </c>
      <c r="AG115" s="100" t="s">
        <v>517</v>
      </c>
      <c r="AH115" s="100" t="s">
        <v>68</v>
      </c>
      <c r="AI115" s="100" t="s">
        <v>68</v>
      </c>
      <c r="AJ115" s="100" t="s">
        <v>68</v>
      </c>
      <c r="AK115" s="100" t="s">
        <v>46</v>
      </c>
      <c r="AL115" s="163"/>
    </row>
    <row r="116" spans="1:38" s="69" customFormat="1" ht="15" customHeight="1">
      <c r="A116" s="103">
        <v>115</v>
      </c>
      <c r="B116" s="104" t="s">
        <v>13</v>
      </c>
      <c r="C116" s="104" t="s">
        <v>418</v>
      </c>
      <c r="D116" s="104" t="s">
        <v>419</v>
      </c>
      <c r="E116" s="104" t="s">
        <v>12</v>
      </c>
      <c r="F116" s="103" t="s">
        <v>688</v>
      </c>
      <c r="G116" s="103" t="s">
        <v>421</v>
      </c>
      <c r="H116" s="103" t="s">
        <v>61</v>
      </c>
      <c r="I116" s="103" t="s">
        <v>422</v>
      </c>
      <c r="J116" s="105">
        <v>44104</v>
      </c>
      <c r="K116" s="103" t="s">
        <v>689</v>
      </c>
      <c r="L116" s="77" t="str">
        <f>LEFT(Tabla6[[#This Row],[Cedula]],4)&amp;"_"&amp;COUNTIF($Q$2:$Q$63,$Q116)&amp;"_"&amp;COUNTIF($Q$2:Q116,$Q116)</f>
        <v>1371_0_1</v>
      </c>
      <c r="M116" s="94" t="str">
        <f>Tabla6[[#This Row],[Correlativo Beneficiaries]]&amp;"_"&amp;TEXT(COUNTIF($L$2:L116,Tabla6[[#This Row],[Correlativo Beneficiaries]]),"0000")</f>
        <v>1371_0_1_0002</v>
      </c>
      <c r="N116" s="103" t="s">
        <v>177</v>
      </c>
      <c r="O116" s="106"/>
      <c r="P116" s="103" t="s">
        <v>161</v>
      </c>
      <c r="Q116" s="132">
        <v>13712120</v>
      </c>
      <c r="R116" s="103" t="s">
        <v>66</v>
      </c>
      <c r="S116" s="103">
        <v>42</v>
      </c>
      <c r="T116" s="77" t="str">
        <f>IF(Tabla6[[#This Row],[Edad]]="","",IF(Tabla6[[#This Row],[Edad]]&lt;=4,"&lt;5",IF(Tabla6[[#This Row],[Edad]]&lt;=17,"5-17",IF(Tabla6[[#This Row],[Edad]]&lt;=49,"18-49","&gt;50"))))</f>
        <v>18-49</v>
      </c>
      <c r="U116" s="103" t="s">
        <v>718</v>
      </c>
      <c r="V116" s="106"/>
      <c r="W116" s="103" t="s">
        <v>68</v>
      </c>
      <c r="X116" s="97" t="s">
        <v>67</v>
      </c>
      <c r="Y116" s="103" t="s">
        <v>68</v>
      </c>
      <c r="Z116" s="103" t="s">
        <v>68</v>
      </c>
      <c r="AA116" s="103" t="s">
        <v>68</v>
      </c>
      <c r="AB116" s="103" t="s">
        <v>517</v>
      </c>
      <c r="AC116" s="103" t="s">
        <v>68</v>
      </c>
      <c r="AD116" s="103" t="s">
        <v>68</v>
      </c>
      <c r="AE116" s="103" t="s">
        <v>67</v>
      </c>
      <c r="AF116" s="103" t="s">
        <v>68</v>
      </c>
      <c r="AG116" s="103" t="s">
        <v>517</v>
      </c>
      <c r="AH116" s="103" t="s">
        <v>68</v>
      </c>
      <c r="AI116" s="103" t="s">
        <v>68</v>
      </c>
      <c r="AJ116" s="103" t="s">
        <v>68</v>
      </c>
      <c r="AK116" s="103" t="s">
        <v>609</v>
      </c>
      <c r="AL116" s="70"/>
    </row>
    <row r="117" spans="1:38" s="69" customFormat="1" ht="15" customHeight="1">
      <c r="A117" s="98">
        <v>116</v>
      </c>
      <c r="B117" s="99" t="s">
        <v>13</v>
      </c>
      <c r="C117" s="99" t="s">
        <v>418</v>
      </c>
      <c r="D117" s="99" t="s">
        <v>419</v>
      </c>
      <c r="E117" s="99" t="s">
        <v>719</v>
      </c>
      <c r="F117" s="100" t="s">
        <v>720</v>
      </c>
      <c r="G117" s="100" t="s">
        <v>421</v>
      </c>
      <c r="H117" s="100" t="s">
        <v>61</v>
      </c>
      <c r="I117" s="100" t="s">
        <v>422</v>
      </c>
      <c r="J117" s="101">
        <v>44104</v>
      </c>
      <c r="K117" s="100" t="s">
        <v>689</v>
      </c>
      <c r="L117" s="77" t="str">
        <f>LEFT(Tabla6[[#This Row],[Cedula]],4)&amp;"_"&amp;COUNTIF($Q$2:$Q$63,$Q117)&amp;"_"&amp;COUNTIF($Q$2:Q117,$Q117)</f>
        <v>1710_0_1</v>
      </c>
      <c r="M117" s="94" t="str">
        <f>Tabla6[[#This Row],[Correlativo Beneficiaries]]&amp;"_"&amp;TEXT(COUNTIF($L$2:L117,Tabla6[[#This Row],[Correlativo Beneficiaries]]),"0000")</f>
        <v>1710_0_1_0001</v>
      </c>
      <c r="N117" s="100" t="s">
        <v>593</v>
      </c>
      <c r="O117" s="102"/>
      <c r="P117" s="100" t="s">
        <v>721</v>
      </c>
      <c r="Q117" s="131">
        <v>17100067</v>
      </c>
      <c r="R117" s="100" t="s">
        <v>66</v>
      </c>
      <c r="S117" s="100">
        <v>37</v>
      </c>
      <c r="T117" s="77" t="str">
        <f>IF(Tabla6[[#This Row],[Edad]]="","",IF(Tabla6[[#This Row],[Edad]]&lt;=4,"&lt;5",IF(Tabla6[[#This Row],[Edad]]&lt;=17,"5-17",IF(Tabla6[[#This Row],[Edad]]&lt;=49,"18-49","&gt;50"))))</f>
        <v>18-49</v>
      </c>
      <c r="U117" s="100" t="s">
        <v>722</v>
      </c>
      <c r="V117" s="102"/>
      <c r="W117" s="100" t="s">
        <v>67</v>
      </c>
      <c r="X117" s="97" t="s">
        <v>67</v>
      </c>
      <c r="Y117" s="100" t="s">
        <v>68</v>
      </c>
      <c r="Z117" s="100" t="s">
        <v>68</v>
      </c>
      <c r="AA117" s="100" t="s">
        <v>68</v>
      </c>
      <c r="AB117" s="100" t="s">
        <v>68</v>
      </c>
      <c r="AC117" s="100" t="s">
        <v>68</v>
      </c>
      <c r="AD117" s="100" t="s">
        <v>68</v>
      </c>
      <c r="AE117" s="100" t="s">
        <v>67</v>
      </c>
      <c r="AF117" s="100" t="s">
        <v>68</v>
      </c>
      <c r="AG117" s="100" t="s">
        <v>67</v>
      </c>
      <c r="AH117" s="100" t="s">
        <v>68</v>
      </c>
      <c r="AI117" s="100" t="s">
        <v>68</v>
      </c>
      <c r="AJ117" s="100" t="s">
        <v>68</v>
      </c>
      <c r="AK117" s="100" t="s">
        <v>521</v>
      </c>
      <c r="AL117" s="163"/>
    </row>
    <row r="118" spans="1:38" s="69" customFormat="1" ht="15" customHeight="1">
      <c r="A118" s="103">
        <v>117</v>
      </c>
      <c r="B118" s="104" t="s">
        <v>13</v>
      </c>
      <c r="C118" s="104" t="s">
        <v>418</v>
      </c>
      <c r="D118" s="104" t="s">
        <v>419</v>
      </c>
      <c r="E118" s="104" t="s">
        <v>719</v>
      </c>
      <c r="F118" s="103" t="s">
        <v>723</v>
      </c>
      <c r="G118" s="103" t="s">
        <v>421</v>
      </c>
      <c r="H118" s="103" t="s">
        <v>61</v>
      </c>
      <c r="I118" s="103" t="s">
        <v>422</v>
      </c>
      <c r="J118" s="105">
        <v>44104</v>
      </c>
      <c r="K118" s="103" t="s">
        <v>689</v>
      </c>
      <c r="L118" s="77" t="str">
        <f>LEFT(Tabla6[[#This Row],[Cedula]],4)&amp;"_"&amp;COUNTIF($Q$2:$Q$63,$Q118)&amp;"_"&amp;COUNTIF($Q$2:Q118,$Q118)</f>
        <v>6810_0_1</v>
      </c>
      <c r="M118" s="94" t="str">
        <f>Tabla6[[#This Row],[Correlativo Beneficiaries]]&amp;"_"&amp;TEXT(COUNTIF($L$2:L118,Tabla6[[#This Row],[Correlativo Beneficiaries]]),"0000")</f>
        <v>6810_0_1_0001</v>
      </c>
      <c r="N118" s="103" t="s">
        <v>177</v>
      </c>
      <c r="O118" s="106"/>
      <c r="P118" s="103" t="s">
        <v>230</v>
      </c>
      <c r="Q118" s="132">
        <v>6810933</v>
      </c>
      <c r="R118" s="103" t="s">
        <v>66</v>
      </c>
      <c r="S118" s="103">
        <v>56</v>
      </c>
      <c r="T118" s="77" t="str">
        <f>IF(Tabla6[[#This Row],[Edad]]="","",IF(Tabla6[[#This Row],[Edad]]&lt;=4,"&lt;5",IF(Tabla6[[#This Row],[Edad]]&lt;=17,"5-17",IF(Tabla6[[#This Row],[Edad]]&lt;=49,"18-49","&gt;50"))))</f>
        <v>&gt;50</v>
      </c>
      <c r="U118" s="103" t="s">
        <v>724</v>
      </c>
      <c r="V118" s="106"/>
      <c r="W118" s="103" t="s">
        <v>67</v>
      </c>
      <c r="X118" s="97" t="s">
        <v>67</v>
      </c>
      <c r="Y118" s="103" t="s">
        <v>68</v>
      </c>
      <c r="Z118" s="103" t="s">
        <v>68</v>
      </c>
      <c r="AA118" s="103" t="s">
        <v>68</v>
      </c>
      <c r="AB118" s="103" t="s">
        <v>68</v>
      </c>
      <c r="AC118" s="103" t="s">
        <v>68</v>
      </c>
      <c r="AD118" s="103" t="s">
        <v>68</v>
      </c>
      <c r="AE118" s="103" t="s">
        <v>67</v>
      </c>
      <c r="AF118" s="103" t="s">
        <v>68</v>
      </c>
      <c r="AG118" s="103" t="s">
        <v>725</v>
      </c>
      <c r="AH118" s="103" t="s">
        <v>68</v>
      </c>
      <c r="AI118" s="103" t="s">
        <v>68</v>
      </c>
      <c r="AJ118" s="103" t="s">
        <v>68</v>
      </c>
      <c r="AK118" s="103" t="s">
        <v>521</v>
      </c>
      <c r="AL118" s="70"/>
    </row>
    <row r="119" spans="1:38" s="69" customFormat="1" ht="15" customHeight="1">
      <c r="A119" s="98">
        <v>118</v>
      </c>
      <c r="B119" s="99" t="s">
        <v>13</v>
      </c>
      <c r="C119" s="99" t="s">
        <v>418</v>
      </c>
      <c r="D119" s="99" t="s">
        <v>419</v>
      </c>
      <c r="E119" s="99" t="s">
        <v>719</v>
      </c>
      <c r="F119" s="100" t="s">
        <v>726</v>
      </c>
      <c r="G119" s="100" t="s">
        <v>421</v>
      </c>
      <c r="H119" s="100" t="s">
        <v>61</v>
      </c>
      <c r="I119" s="100" t="s">
        <v>422</v>
      </c>
      <c r="J119" s="101">
        <v>44104</v>
      </c>
      <c r="K119" s="100" t="s">
        <v>689</v>
      </c>
      <c r="L119" s="77" t="str">
        <f>LEFT(Tabla6[[#This Row],[Cedula]],4)&amp;"_"&amp;COUNTIF($Q$2:$Q$63,$Q119)&amp;"_"&amp;COUNTIF($Q$2:Q119,$Q119)</f>
        <v>2648_0_1</v>
      </c>
      <c r="M119" s="94" t="str">
        <f>Tabla6[[#This Row],[Correlativo Beneficiaries]]&amp;"_"&amp;TEXT(COUNTIF($L$2:L119,Tabla6[[#This Row],[Correlativo Beneficiaries]]),"0000")</f>
        <v>2648_0_1_0001</v>
      </c>
      <c r="N119" s="100" t="s">
        <v>727</v>
      </c>
      <c r="O119" s="102"/>
      <c r="P119" s="100" t="s">
        <v>728</v>
      </c>
      <c r="Q119" s="131">
        <v>26489906</v>
      </c>
      <c r="R119" s="100" t="s">
        <v>66</v>
      </c>
      <c r="S119" s="100">
        <v>23</v>
      </c>
      <c r="T119" s="77" t="str">
        <f>IF(Tabla6[[#This Row],[Edad]]="","",IF(Tabla6[[#This Row],[Edad]]&lt;=4,"&lt;5",IF(Tabla6[[#This Row],[Edad]]&lt;=17,"5-17",IF(Tabla6[[#This Row],[Edad]]&lt;=49,"18-49","&gt;50"))))</f>
        <v>18-49</v>
      </c>
      <c r="U119" s="100" t="s">
        <v>729</v>
      </c>
      <c r="V119" s="102"/>
      <c r="W119" s="100" t="s">
        <v>67</v>
      </c>
      <c r="X119" s="97" t="s">
        <v>67</v>
      </c>
      <c r="Y119" s="100" t="s">
        <v>68</v>
      </c>
      <c r="Z119" s="100" t="s">
        <v>68</v>
      </c>
      <c r="AA119" s="100" t="s">
        <v>68</v>
      </c>
      <c r="AB119" s="100" t="s">
        <v>68</v>
      </c>
      <c r="AC119" s="100" t="s">
        <v>68</v>
      </c>
      <c r="AD119" s="100" t="s">
        <v>68</v>
      </c>
      <c r="AE119" s="100" t="s">
        <v>67</v>
      </c>
      <c r="AF119" s="100" t="s">
        <v>68</v>
      </c>
      <c r="AG119" s="100" t="s">
        <v>725</v>
      </c>
      <c r="AH119" s="100" t="s">
        <v>68</v>
      </c>
      <c r="AI119" s="100" t="s">
        <v>68</v>
      </c>
      <c r="AJ119" s="100" t="s">
        <v>68</v>
      </c>
      <c r="AK119" s="100" t="s">
        <v>521</v>
      </c>
      <c r="AL119" s="163"/>
    </row>
    <row r="120" spans="1:38" s="69" customFormat="1" ht="15" customHeight="1">
      <c r="A120" s="103">
        <v>119</v>
      </c>
      <c r="B120" s="104" t="s">
        <v>13</v>
      </c>
      <c r="C120" s="104" t="s">
        <v>418</v>
      </c>
      <c r="D120" s="104" t="s">
        <v>419</v>
      </c>
      <c r="E120" s="104" t="s">
        <v>719</v>
      </c>
      <c r="F120" s="103" t="s">
        <v>630</v>
      </c>
      <c r="G120" s="103" t="s">
        <v>421</v>
      </c>
      <c r="H120" s="103" t="s">
        <v>61</v>
      </c>
      <c r="I120" s="103" t="s">
        <v>422</v>
      </c>
      <c r="J120" s="105">
        <v>44104</v>
      </c>
      <c r="K120" s="103" t="s">
        <v>689</v>
      </c>
      <c r="L120" s="77" t="str">
        <f>LEFT(Tabla6[[#This Row],[Cedula]],4)&amp;"_"&amp;COUNTIF($Q$2:$Q$63,$Q120)&amp;"_"&amp;COUNTIF($Q$2:Q120,$Q120)</f>
        <v>2049_0_1</v>
      </c>
      <c r="M120" s="94" t="str">
        <f>Tabla6[[#This Row],[Correlativo Beneficiaries]]&amp;"_"&amp;TEXT(COUNTIF($L$2:L120,Tabla6[[#This Row],[Correlativo Beneficiaries]]),"0000")</f>
        <v>2049_0_1_0001</v>
      </c>
      <c r="N120" s="103" t="s">
        <v>172</v>
      </c>
      <c r="O120" s="103" t="s">
        <v>64</v>
      </c>
      <c r="P120" s="103" t="s">
        <v>730</v>
      </c>
      <c r="Q120" s="132">
        <v>20490859</v>
      </c>
      <c r="R120" s="103" t="s">
        <v>66</v>
      </c>
      <c r="S120" s="103">
        <v>31</v>
      </c>
      <c r="T120" s="77" t="str">
        <f>IF(Tabla6[[#This Row],[Edad]]="","",IF(Tabla6[[#This Row],[Edad]]&lt;=4,"&lt;5",IF(Tabla6[[#This Row],[Edad]]&lt;=17,"5-17",IF(Tabla6[[#This Row],[Edad]]&lt;=49,"18-49","&gt;50"))))</f>
        <v>18-49</v>
      </c>
      <c r="U120" s="103" t="s">
        <v>731</v>
      </c>
      <c r="V120" s="106"/>
      <c r="W120" s="103" t="s">
        <v>67</v>
      </c>
      <c r="X120" s="97" t="s">
        <v>67</v>
      </c>
      <c r="Y120" s="103" t="s">
        <v>68</v>
      </c>
      <c r="Z120" s="103" t="s">
        <v>68</v>
      </c>
      <c r="AA120" s="103" t="s">
        <v>68</v>
      </c>
      <c r="AB120" s="103" t="s">
        <v>68</v>
      </c>
      <c r="AC120" s="103" t="s">
        <v>68</v>
      </c>
      <c r="AD120" s="103" t="s">
        <v>68</v>
      </c>
      <c r="AE120" s="103" t="s">
        <v>67</v>
      </c>
      <c r="AF120" s="103" t="s">
        <v>68</v>
      </c>
      <c r="AG120" s="103" t="s">
        <v>725</v>
      </c>
      <c r="AH120" s="103" t="s">
        <v>68</v>
      </c>
      <c r="AI120" s="103" t="s">
        <v>68</v>
      </c>
      <c r="AJ120" s="103" t="s">
        <v>68</v>
      </c>
      <c r="AK120" s="103" t="s">
        <v>521</v>
      </c>
      <c r="AL120" s="70"/>
    </row>
    <row r="121" spans="1:38" s="69" customFormat="1" ht="15" customHeight="1">
      <c r="A121" s="98">
        <v>120</v>
      </c>
      <c r="B121" s="99" t="s">
        <v>13</v>
      </c>
      <c r="C121" s="99" t="s">
        <v>418</v>
      </c>
      <c r="D121" s="99" t="s">
        <v>419</v>
      </c>
      <c r="E121" s="99" t="s">
        <v>719</v>
      </c>
      <c r="F121" s="100" t="s">
        <v>630</v>
      </c>
      <c r="G121" s="100" t="s">
        <v>421</v>
      </c>
      <c r="H121" s="100" t="s">
        <v>61</v>
      </c>
      <c r="I121" s="100" t="s">
        <v>422</v>
      </c>
      <c r="J121" s="101">
        <v>44104</v>
      </c>
      <c r="K121" s="100" t="s">
        <v>689</v>
      </c>
      <c r="L121" s="77" t="str">
        <f>LEFT(Tabla6[[#This Row],[Cedula]],4)&amp;"_"&amp;COUNTIF($Q$2:$Q$63,$Q121)&amp;"_"&amp;COUNTIF($Q$2:Q121,$Q121)</f>
        <v>1637_0_1</v>
      </c>
      <c r="M121" s="94" t="str">
        <f>Tabla6[[#This Row],[Correlativo Beneficiaries]]&amp;"_"&amp;TEXT(COUNTIF($L$2:L121,Tabla6[[#This Row],[Correlativo Beneficiaries]]),"0000")</f>
        <v>1637_0_1_0001</v>
      </c>
      <c r="N121" s="100" t="s">
        <v>64</v>
      </c>
      <c r="O121" s="102"/>
      <c r="P121" s="100" t="s">
        <v>671</v>
      </c>
      <c r="Q121" s="131">
        <v>16379272</v>
      </c>
      <c r="R121" s="100" t="s">
        <v>66</v>
      </c>
      <c r="S121" s="100">
        <v>43</v>
      </c>
      <c r="T121" s="77" t="str">
        <f>IF(Tabla6[[#This Row],[Edad]]="","",IF(Tabla6[[#This Row],[Edad]]&lt;=4,"&lt;5",IF(Tabla6[[#This Row],[Edad]]&lt;=17,"5-17",IF(Tabla6[[#This Row],[Edad]]&lt;=49,"18-49","&gt;50"))))</f>
        <v>18-49</v>
      </c>
      <c r="U121" s="100" t="s">
        <v>732</v>
      </c>
      <c r="V121" s="102"/>
      <c r="W121" s="100" t="s">
        <v>67</v>
      </c>
      <c r="X121" s="97" t="s">
        <v>67</v>
      </c>
      <c r="Y121" s="100" t="s">
        <v>68</v>
      </c>
      <c r="Z121" s="100" t="s">
        <v>68</v>
      </c>
      <c r="AA121" s="100" t="s">
        <v>68</v>
      </c>
      <c r="AB121" s="100" t="s">
        <v>68</v>
      </c>
      <c r="AC121" s="100" t="s">
        <v>68</v>
      </c>
      <c r="AD121" s="100" t="s">
        <v>68</v>
      </c>
      <c r="AE121" s="100" t="s">
        <v>67</v>
      </c>
      <c r="AF121" s="100" t="s">
        <v>68</v>
      </c>
      <c r="AG121" s="100" t="s">
        <v>725</v>
      </c>
      <c r="AH121" s="100" t="s">
        <v>68</v>
      </c>
      <c r="AI121" s="100" t="s">
        <v>68</v>
      </c>
      <c r="AJ121" s="100" t="s">
        <v>68</v>
      </c>
      <c r="AK121" s="100" t="s">
        <v>521</v>
      </c>
      <c r="AL121" s="163"/>
    </row>
    <row r="122" spans="1:38" s="69" customFormat="1" ht="15" customHeight="1">
      <c r="A122" s="103">
        <v>121</v>
      </c>
      <c r="B122" s="104" t="s">
        <v>13</v>
      </c>
      <c r="C122" s="104" t="s">
        <v>418</v>
      </c>
      <c r="D122" s="104" t="s">
        <v>419</v>
      </c>
      <c r="E122" s="104" t="s">
        <v>719</v>
      </c>
      <c r="F122" s="103" t="s">
        <v>733</v>
      </c>
      <c r="G122" s="103" t="s">
        <v>421</v>
      </c>
      <c r="H122" s="103" t="s">
        <v>61</v>
      </c>
      <c r="I122" s="103" t="s">
        <v>422</v>
      </c>
      <c r="J122" s="105">
        <v>44104</v>
      </c>
      <c r="K122" s="103" t="s">
        <v>689</v>
      </c>
      <c r="L122" s="77" t="str">
        <f>LEFT(Tabla6[[#This Row],[Cedula]],4)&amp;"_"&amp;COUNTIF($Q$2:$Q$63,$Q122)&amp;"_"&amp;COUNTIF($Q$2:Q122,$Q122)</f>
        <v>2113_0_1</v>
      </c>
      <c r="M122" s="94" t="str">
        <f>Tabla6[[#This Row],[Correlativo Beneficiaries]]&amp;"_"&amp;TEXT(COUNTIF($L$2:L122,Tabla6[[#This Row],[Correlativo Beneficiaries]]),"0000")</f>
        <v>2113_0_1_0001</v>
      </c>
      <c r="N122" s="103" t="s">
        <v>734</v>
      </c>
      <c r="O122" s="106"/>
      <c r="P122" s="103" t="s">
        <v>735</v>
      </c>
      <c r="Q122" s="132">
        <v>21133099</v>
      </c>
      <c r="R122" s="103" t="s">
        <v>66</v>
      </c>
      <c r="S122" s="103">
        <v>27</v>
      </c>
      <c r="T122" s="77" t="str">
        <f>IF(Tabla6[[#This Row],[Edad]]="","",IF(Tabla6[[#This Row],[Edad]]&lt;=4,"&lt;5",IF(Tabla6[[#This Row],[Edad]]&lt;=17,"5-17",IF(Tabla6[[#This Row],[Edad]]&lt;=49,"18-49","&gt;50"))))</f>
        <v>18-49</v>
      </c>
      <c r="U122" s="103" t="s">
        <v>736</v>
      </c>
      <c r="V122" s="106"/>
      <c r="W122" s="103" t="s">
        <v>67</v>
      </c>
      <c r="X122" s="97" t="s">
        <v>67</v>
      </c>
      <c r="Y122" s="103" t="s">
        <v>68</v>
      </c>
      <c r="Z122" s="103" t="s">
        <v>68</v>
      </c>
      <c r="AA122" s="103" t="s">
        <v>68</v>
      </c>
      <c r="AB122" s="103" t="s">
        <v>68</v>
      </c>
      <c r="AC122" s="103" t="s">
        <v>68</v>
      </c>
      <c r="AD122" s="103" t="s">
        <v>68</v>
      </c>
      <c r="AE122" s="103" t="s">
        <v>67</v>
      </c>
      <c r="AF122" s="103" t="s">
        <v>68</v>
      </c>
      <c r="AG122" s="103" t="s">
        <v>725</v>
      </c>
      <c r="AH122" s="103" t="s">
        <v>68</v>
      </c>
      <c r="AI122" s="103" t="s">
        <v>68</v>
      </c>
      <c r="AJ122" s="103" t="s">
        <v>68</v>
      </c>
      <c r="AK122" s="103" t="s">
        <v>521</v>
      </c>
      <c r="AL122" s="70"/>
    </row>
    <row r="123" spans="1:38" s="69" customFormat="1" ht="15" customHeight="1">
      <c r="A123" s="98">
        <v>122</v>
      </c>
      <c r="B123" s="99" t="s">
        <v>13</v>
      </c>
      <c r="C123" s="99" t="s">
        <v>418</v>
      </c>
      <c r="D123" s="99" t="s">
        <v>419</v>
      </c>
      <c r="E123" s="99" t="s">
        <v>719</v>
      </c>
      <c r="F123" s="100" t="s">
        <v>737</v>
      </c>
      <c r="G123" s="100" t="s">
        <v>421</v>
      </c>
      <c r="H123" s="100" t="s">
        <v>61</v>
      </c>
      <c r="I123" s="100" t="s">
        <v>422</v>
      </c>
      <c r="J123" s="101">
        <v>44104</v>
      </c>
      <c r="K123" s="100" t="s">
        <v>689</v>
      </c>
      <c r="L123" s="77" t="str">
        <f>LEFT(Tabla6[[#This Row],[Cedula]],4)&amp;"_"&amp;COUNTIF($Q$2:$Q$63,$Q123)&amp;"_"&amp;COUNTIF($Q$2:Q123,$Q123)</f>
        <v>2610_0_1</v>
      </c>
      <c r="M123" s="94" t="str">
        <f>Tabla6[[#This Row],[Correlativo Beneficiaries]]&amp;"_"&amp;TEXT(COUNTIF($L$2:L123,Tabla6[[#This Row],[Correlativo Beneficiaries]]),"0000")</f>
        <v>2610_0_1_0001</v>
      </c>
      <c r="N123" s="100" t="s">
        <v>738</v>
      </c>
      <c r="O123" s="102"/>
      <c r="P123" s="100" t="s">
        <v>739</v>
      </c>
      <c r="Q123" s="131">
        <v>26104444</v>
      </c>
      <c r="R123" s="100" t="s">
        <v>66</v>
      </c>
      <c r="S123" s="100">
        <v>26</v>
      </c>
      <c r="T123" s="77" t="str">
        <f>IF(Tabla6[[#This Row],[Edad]]="","",IF(Tabla6[[#This Row],[Edad]]&lt;=4,"&lt;5",IF(Tabla6[[#This Row],[Edad]]&lt;=17,"5-17",IF(Tabla6[[#This Row],[Edad]]&lt;=49,"18-49","&gt;50"))))</f>
        <v>18-49</v>
      </c>
      <c r="U123" s="100" t="s">
        <v>740</v>
      </c>
      <c r="V123" s="102"/>
      <c r="W123" s="100" t="s">
        <v>67</v>
      </c>
      <c r="X123" s="97" t="s">
        <v>67</v>
      </c>
      <c r="Y123" s="100" t="s">
        <v>68</v>
      </c>
      <c r="Z123" s="100" t="s">
        <v>68</v>
      </c>
      <c r="AA123" s="100" t="s">
        <v>68</v>
      </c>
      <c r="AB123" s="100" t="s">
        <v>68</v>
      </c>
      <c r="AC123" s="100" t="s">
        <v>68</v>
      </c>
      <c r="AD123" s="100" t="s">
        <v>68</v>
      </c>
      <c r="AE123" s="100" t="s">
        <v>67</v>
      </c>
      <c r="AF123" s="100" t="s">
        <v>68</v>
      </c>
      <c r="AG123" s="100" t="s">
        <v>725</v>
      </c>
      <c r="AH123" s="100" t="s">
        <v>68</v>
      </c>
      <c r="AI123" s="100" t="s">
        <v>68</v>
      </c>
      <c r="AJ123" s="100" t="s">
        <v>68</v>
      </c>
      <c r="AK123" s="100" t="s">
        <v>521</v>
      </c>
      <c r="AL123" s="163"/>
    </row>
    <row r="124" spans="1:38" s="69" customFormat="1" ht="15" customHeight="1">
      <c r="A124" s="103">
        <v>123</v>
      </c>
      <c r="B124" s="104" t="s">
        <v>13</v>
      </c>
      <c r="C124" s="104" t="s">
        <v>418</v>
      </c>
      <c r="D124" s="104" t="s">
        <v>419</v>
      </c>
      <c r="E124" s="104" t="s">
        <v>719</v>
      </c>
      <c r="F124" s="103" t="s">
        <v>726</v>
      </c>
      <c r="G124" s="103" t="s">
        <v>421</v>
      </c>
      <c r="H124" s="103" t="s">
        <v>61</v>
      </c>
      <c r="I124" s="103" t="s">
        <v>422</v>
      </c>
      <c r="J124" s="105">
        <v>44104</v>
      </c>
      <c r="K124" s="103" t="s">
        <v>689</v>
      </c>
      <c r="L124" s="77" t="str">
        <f>LEFT(Tabla6[[#This Row],[Cedula]],4)&amp;"_"&amp;COUNTIF($Q$2:$Q$63,$Q124)&amp;"_"&amp;COUNTIF($Q$2:Q124,$Q124)</f>
        <v>2648_0_2</v>
      </c>
      <c r="M124" s="94" t="str">
        <f>Tabla6[[#This Row],[Correlativo Beneficiaries]]&amp;"_"&amp;TEXT(COUNTIF($L$2:L124,Tabla6[[#This Row],[Correlativo Beneficiaries]]),"0000")</f>
        <v>2648_0_2_0001</v>
      </c>
      <c r="N124" s="103" t="s">
        <v>727</v>
      </c>
      <c r="O124" s="106"/>
      <c r="P124" s="103" t="s">
        <v>741</v>
      </c>
      <c r="Q124" s="132">
        <v>26489906</v>
      </c>
      <c r="R124" s="103" t="s">
        <v>742</v>
      </c>
      <c r="S124" s="103">
        <v>23</v>
      </c>
      <c r="T124" s="77" t="str">
        <f>IF(Tabla6[[#This Row],[Edad]]="","",IF(Tabla6[[#This Row],[Edad]]&lt;=4,"&lt;5",IF(Tabla6[[#This Row],[Edad]]&lt;=17,"5-17",IF(Tabla6[[#This Row],[Edad]]&lt;=49,"18-49","&gt;50"))))</f>
        <v>18-49</v>
      </c>
      <c r="U124" s="103" t="s">
        <v>729</v>
      </c>
      <c r="V124" s="106"/>
      <c r="W124" s="103" t="s">
        <v>67</v>
      </c>
      <c r="X124" s="97" t="s">
        <v>67</v>
      </c>
      <c r="Y124" s="103" t="s">
        <v>68</v>
      </c>
      <c r="Z124" s="103" t="s">
        <v>68</v>
      </c>
      <c r="AA124" s="103" t="s">
        <v>68</v>
      </c>
      <c r="AB124" s="103" t="s">
        <v>68</v>
      </c>
      <c r="AC124" s="103" t="s">
        <v>68</v>
      </c>
      <c r="AD124" s="103" t="s">
        <v>68</v>
      </c>
      <c r="AE124" s="103" t="s">
        <v>67</v>
      </c>
      <c r="AF124" s="103" t="s">
        <v>68</v>
      </c>
      <c r="AG124" s="103" t="s">
        <v>725</v>
      </c>
      <c r="AH124" s="103" t="s">
        <v>743</v>
      </c>
      <c r="AI124" s="103" t="s">
        <v>743</v>
      </c>
      <c r="AJ124" s="103" t="s">
        <v>68</v>
      </c>
      <c r="AK124" s="103" t="s">
        <v>521</v>
      </c>
      <c r="AL124" s="70"/>
    </row>
    <row r="125" spans="1:38" s="69" customFormat="1" ht="15" customHeight="1">
      <c r="A125" s="98">
        <v>124</v>
      </c>
      <c r="B125" s="99" t="s">
        <v>13</v>
      </c>
      <c r="C125" s="99" t="s">
        <v>418</v>
      </c>
      <c r="D125" s="99" t="s">
        <v>419</v>
      </c>
      <c r="E125" s="99" t="s">
        <v>719</v>
      </c>
      <c r="F125" s="100" t="s">
        <v>726</v>
      </c>
      <c r="G125" s="100" t="s">
        <v>421</v>
      </c>
      <c r="H125" s="100" t="s">
        <v>61</v>
      </c>
      <c r="I125" s="100" t="s">
        <v>422</v>
      </c>
      <c r="J125" s="101">
        <v>44104</v>
      </c>
      <c r="K125" s="100" t="s">
        <v>689</v>
      </c>
      <c r="L125" s="77" t="str">
        <f>LEFT(Tabla6[[#This Row],[Cedula]],4)&amp;"_"&amp;COUNTIF($Q$2:$Q$63,$Q125)&amp;"_"&amp;COUNTIF($Q$2:Q125,$Q125)</f>
        <v>1416_0_1</v>
      </c>
      <c r="M125" s="94" t="str">
        <f>Tabla6[[#This Row],[Correlativo Beneficiaries]]&amp;"_"&amp;TEXT(COUNTIF($L$2:L125,Tabla6[[#This Row],[Correlativo Beneficiaries]]),"0000")</f>
        <v>1416_0_1_0001</v>
      </c>
      <c r="N125" s="100" t="s">
        <v>744</v>
      </c>
      <c r="O125" s="102"/>
      <c r="P125" s="100" t="s">
        <v>745</v>
      </c>
      <c r="Q125" s="131">
        <v>14165167</v>
      </c>
      <c r="R125" s="100" t="s">
        <v>742</v>
      </c>
      <c r="S125" s="100">
        <v>39</v>
      </c>
      <c r="T125" s="77" t="str">
        <f>IF(Tabla6[[#This Row],[Edad]]="","",IF(Tabla6[[#This Row],[Edad]]&lt;=4,"&lt;5",IF(Tabla6[[#This Row],[Edad]]&lt;=17,"5-17",IF(Tabla6[[#This Row],[Edad]]&lt;=49,"18-49","&gt;50"))))</f>
        <v>18-49</v>
      </c>
      <c r="U125" s="100" t="s">
        <v>746</v>
      </c>
      <c r="V125" s="102"/>
      <c r="W125" s="100" t="s">
        <v>67</v>
      </c>
      <c r="X125" s="97" t="s">
        <v>67</v>
      </c>
      <c r="Y125" s="100" t="s">
        <v>68</v>
      </c>
      <c r="Z125" s="100" t="s">
        <v>68</v>
      </c>
      <c r="AA125" s="100" t="s">
        <v>68</v>
      </c>
      <c r="AB125" s="100" t="s">
        <v>68</v>
      </c>
      <c r="AC125" s="100" t="s">
        <v>68</v>
      </c>
      <c r="AD125" s="100" t="s">
        <v>68</v>
      </c>
      <c r="AE125" s="100" t="s">
        <v>67</v>
      </c>
      <c r="AF125" s="100" t="s">
        <v>68</v>
      </c>
      <c r="AG125" s="100" t="s">
        <v>725</v>
      </c>
      <c r="AH125" s="100" t="s">
        <v>743</v>
      </c>
      <c r="AI125" s="100" t="s">
        <v>743</v>
      </c>
      <c r="AJ125" s="100" t="s">
        <v>68</v>
      </c>
      <c r="AK125" s="100" t="s">
        <v>521</v>
      </c>
      <c r="AL125" s="163"/>
    </row>
    <row r="126" spans="1:38" s="69" customFormat="1" ht="15" customHeight="1">
      <c r="A126" s="103">
        <v>125</v>
      </c>
      <c r="B126" s="104" t="s">
        <v>13</v>
      </c>
      <c r="C126" s="104" t="s">
        <v>418</v>
      </c>
      <c r="D126" s="104" t="s">
        <v>419</v>
      </c>
      <c r="E126" s="104" t="s">
        <v>719</v>
      </c>
      <c r="F126" s="103" t="s">
        <v>726</v>
      </c>
      <c r="G126" s="103" t="s">
        <v>421</v>
      </c>
      <c r="H126" s="103" t="s">
        <v>61</v>
      </c>
      <c r="I126" s="103" t="s">
        <v>422</v>
      </c>
      <c r="J126" s="105">
        <v>44104</v>
      </c>
      <c r="K126" s="103" t="s">
        <v>689</v>
      </c>
      <c r="L126" s="77" t="str">
        <f>LEFT(Tabla6[[#This Row],[Cedula]],4)&amp;"_"&amp;COUNTIF($Q$2:$Q$63,$Q126)&amp;"_"&amp;COUNTIF($Q$2:Q126,$Q126)</f>
        <v>2775_0_1</v>
      </c>
      <c r="M126" s="94" t="str">
        <f>Tabla6[[#This Row],[Correlativo Beneficiaries]]&amp;"_"&amp;TEXT(COUNTIF($L$2:L126,Tabla6[[#This Row],[Correlativo Beneficiaries]]),"0000")</f>
        <v>2775_0_1_0001</v>
      </c>
      <c r="N126" s="103" t="s">
        <v>568</v>
      </c>
      <c r="O126" s="106"/>
      <c r="P126" s="103" t="s">
        <v>253</v>
      </c>
      <c r="Q126" s="132">
        <v>27755986</v>
      </c>
      <c r="R126" s="103" t="s">
        <v>742</v>
      </c>
      <c r="S126" s="103">
        <v>19</v>
      </c>
      <c r="T126" s="77" t="str">
        <f>IF(Tabla6[[#This Row],[Edad]]="","",IF(Tabla6[[#This Row],[Edad]]&lt;=4,"&lt;5",IF(Tabla6[[#This Row],[Edad]]&lt;=17,"5-17",IF(Tabla6[[#This Row],[Edad]]&lt;=49,"18-49","&gt;50"))))</f>
        <v>18-49</v>
      </c>
      <c r="U126" s="103" t="s">
        <v>747</v>
      </c>
      <c r="V126" s="106"/>
      <c r="W126" s="103" t="s">
        <v>68</v>
      </c>
      <c r="X126" s="97" t="s">
        <v>67</v>
      </c>
      <c r="Y126" s="103" t="s">
        <v>68</v>
      </c>
      <c r="Z126" s="103" t="s">
        <v>68</v>
      </c>
      <c r="AA126" s="103" t="s">
        <v>68</v>
      </c>
      <c r="AB126" s="103" t="s">
        <v>68</v>
      </c>
      <c r="AC126" s="103" t="s">
        <v>68</v>
      </c>
      <c r="AD126" s="103" t="s">
        <v>68</v>
      </c>
      <c r="AE126" s="103" t="s">
        <v>67</v>
      </c>
      <c r="AF126" s="103" t="s">
        <v>68</v>
      </c>
      <c r="AG126" s="103" t="s">
        <v>725</v>
      </c>
      <c r="AH126" s="103" t="s">
        <v>743</v>
      </c>
      <c r="AI126" s="103" t="s">
        <v>743</v>
      </c>
      <c r="AJ126" s="103" t="s">
        <v>68</v>
      </c>
      <c r="AK126" s="103" t="s">
        <v>521</v>
      </c>
      <c r="AL126" s="70"/>
    </row>
    <row r="127" spans="1:38" s="69" customFormat="1" ht="15" customHeight="1">
      <c r="A127" s="98">
        <v>126</v>
      </c>
      <c r="B127" s="99" t="s">
        <v>13</v>
      </c>
      <c r="C127" s="99" t="s">
        <v>418</v>
      </c>
      <c r="D127" s="99" t="s">
        <v>419</v>
      </c>
      <c r="E127" s="99" t="s">
        <v>12</v>
      </c>
      <c r="F127" s="100" t="s">
        <v>726</v>
      </c>
      <c r="G127" s="100" t="s">
        <v>421</v>
      </c>
      <c r="H127" s="100" t="s">
        <v>61</v>
      </c>
      <c r="I127" s="100" t="s">
        <v>422</v>
      </c>
      <c r="J127" s="101">
        <v>44104</v>
      </c>
      <c r="K127" s="100" t="s">
        <v>689</v>
      </c>
      <c r="L127" s="77" t="str">
        <f>LEFT(Tabla6[[#This Row],[Cedula]],4)&amp;"_"&amp;COUNTIF($Q$2:$Q$63,$Q127)&amp;"_"&amp;COUNTIF($Q$2:Q127,$Q127)</f>
        <v>1937_0_1</v>
      </c>
      <c r="M127" s="94" t="str">
        <f>Tabla6[[#This Row],[Correlativo Beneficiaries]]&amp;"_"&amp;TEXT(COUNTIF($L$2:L127,Tabla6[[#This Row],[Correlativo Beneficiaries]]),"0000")</f>
        <v>1937_0_1_0001</v>
      </c>
      <c r="N127" s="100" t="s">
        <v>748</v>
      </c>
      <c r="O127" s="102"/>
      <c r="P127" s="100" t="s">
        <v>749</v>
      </c>
      <c r="Q127" s="131">
        <v>19379839</v>
      </c>
      <c r="R127" s="100" t="s">
        <v>742</v>
      </c>
      <c r="S127" s="102"/>
      <c r="T127" s="77" t="str">
        <f>IF(Tabla6[[#This Row],[Edad]]="","",IF(Tabla6[[#This Row],[Edad]]&lt;=4,"&lt;5",IF(Tabla6[[#This Row],[Edad]]&lt;=17,"5-17",IF(Tabla6[[#This Row],[Edad]]&lt;=49,"18-49","&gt;50"))))</f>
        <v/>
      </c>
      <c r="U127" s="100" t="s">
        <v>750</v>
      </c>
      <c r="V127" s="102"/>
      <c r="W127" s="100" t="s">
        <v>68</v>
      </c>
      <c r="X127" s="97" t="s">
        <v>725</v>
      </c>
      <c r="Y127" s="100" t="s">
        <v>743</v>
      </c>
      <c r="Z127" s="100" t="s">
        <v>68</v>
      </c>
      <c r="AA127" s="100" t="s">
        <v>68</v>
      </c>
      <c r="AB127" s="100" t="s">
        <v>68</v>
      </c>
      <c r="AC127" s="100" t="s">
        <v>68</v>
      </c>
      <c r="AD127" s="100" t="s">
        <v>68</v>
      </c>
      <c r="AE127" s="100" t="s">
        <v>67</v>
      </c>
      <c r="AF127" s="100" t="s">
        <v>68</v>
      </c>
      <c r="AG127" s="100" t="s">
        <v>725</v>
      </c>
      <c r="AH127" s="100" t="s">
        <v>743</v>
      </c>
      <c r="AI127" s="100" t="s">
        <v>743</v>
      </c>
      <c r="AJ127" s="100" t="s">
        <v>68</v>
      </c>
      <c r="AK127" s="100" t="s">
        <v>521</v>
      </c>
      <c r="AL127" s="163"/>
    </row>
    <row r="128" spans="1:38" s="69" customFormat="1" ht="15" customHeight="1">
      <c r="A128" s="103">
        <v>127</v>
      </c>
      <c r="B128" s="104" t="s">
        <v>13</v>
      </c>
      <c r="C128" s="104" t="s">
        <v>418</v>
      </c>
      <c r="D128" s="104" t="s">
        <v>419</v>
      </c>
      <c r="E128" s="104" t="s">
        <v>12</v>
      </c>
      <c r="F128" s="103" t="s">
        <v>751</v>
      </c>
      <c r="G128" s="103" t="s">
        <v>421</v>
      </c>
      <c r="H128" s="103" t="s">
        <v>61</v>
      </c>
      <c r="I128" s="103" t="s">
        <v>422</v>
      </c>
      <c r="J128" s="105">
        <v>44104</v>
      </c>
      <c r="K128" s="103" t="s">
        <v>689</v>
      </c>
      <c r="L128" s="77" t="str">
        <f>LEFT(Tabla6[[#This Row],[Cedula]],4)&amp;"_"&amp;COUNTIF($Q$2:$Q$63,$Q128)&amp;"_"&amp;COUNTIF($Q$2:Q128,$Q128)</f>
        <v>2141_0_1</v>
      </c>
      <c r="M128" s="94" t="str">
        <f>Tabla6[[#This Row],[Correlativo Beneficiaries]]&amp;"_"&amp;TEXT(COUNTIF($L$2:L128,Tabla6[[#This Row],[Correlativo Beneficiaries]]),"0000")</f>
        <v>2141_0_1_0001</v>
      </c>
      <c r="N128" s="103" t="s">
        <v>752</v>
      </c>
      <c r="O128" s="106"/>
      <c r="P128" s="103" t="s">
        <v>753</v>
      </c>
      <c r="Q128" s="132">
        <v>21414049</v>
      </c>
      <c r="R128" s="103" t="s">
        <v>742</v>
      </c>
      <c r="S128" s="106"/>
      <c r="T128" s="77" t="str">
        <f>IF(Tabla6[[#This Row],[Edad]]="","",IF(Tabla6[[#This Row],[Edad]]&lt;=4,"&lt;5",IF(Tabla6[[#This Row],[Edad]]&lt;=17,"5-17",IF(Tabla6[[#This Row],[Edad]]&lt;=49,"18-49","&gt;50"))))</f>
        <v/>
      </c>
      <c r="U128" s="103" t="s">
        <v>754</v>
      </c>
      <c r="V128" s="106"/>
      <c r="W128" s="103" t="s">
        <v>68</v>
      </c>
      <c r="X128" s="97" t="s">
        <v>725</v>
      </c>
      <c r="Y128" s="103" t="s">
        <v>743</v>
      </c>
      <c r="Z128" s="103" t="s">
        <v>68</v>
      </c>
      <c r="AA128" s="103" t="s">
        <v>68</v>
      </c>
      <c r="AB128" s="103" t="s">
        <v>68</v>
      </c>
      <c r="AC128" s="103" t="s">
        <v>68</v>
      </c>
      <c r="AD128" s="103" t="s">
        <v>68</v>
      </c>
      <c r="AE128" s="103" t="s">
        <v>67</v>
      </c>
      <c r="AF128" s="103" t="s">
        <v>68</v>
      </c>
      <c r="AG128" s="103" t="s">
        <v>725</v>
      </c>
      <c r="AH128" s="103" t="s">
        <v>743</v>
      </c>
      <c r="AI128" s="103" t="s">
        <v>743</v>
      </c>
      <c r="AJ128" s="103" t="s">
        <v>68</v>
      </c>
      <c r="AK128" s="103" t="s">
        <v>521</v>
      </c>
      <c r="AL128" s="70"/>
    </row>
    <row r="129" spans="1:38" s="69" customFormat="1" ht="15" customHeight="1">
      <c r="A129" s="98">
        <v>128</v>
      </c>
      <c r="B129" s="99" t="s">
        <v>13</v>
      </c>
      <c r="C129" s="99" t="s">
        <v>418</v>
      </c>
      <c r="D129" s="99" t="s">
        <v>419</v>
      </c>
      <c r="E129" s="99" t="s">
        <v>12</v>
      </c>
      <c r="F129" s="100" t="s">
        <v>751</v>
      </c>
      <c r="G129" s="100" t="s">
        <v>421</v>
      </c>
      <c r="H129" s="100" t="s">
        <v>61</v>
      </c>
      <c r="I129" s="100" t="s">
        <v>422</v>
      </c>
      <c r="J129" s="101">
        <v>44104</v>
      </c>
      <c r="K129" s="100" t="s">
        <v>689</v>
      </c>
      <c r="L129" s="77" t="str">
        <f>LEFT(Tabla6[[#This Row],[Cedula]],4)&amp;"_"&amp;COUNTIF($Q$2:$Q$63,$Q129)&amp;"_"&amp;COUNTIF($Q$2:Q129,$Q129)</f>
        <v>1964_0_1</v>
      </c>
      <c r="M129" s="94" t="str">
        <f>Tabla6[[#This Row],[Correlativo Beneficiaries]]&amp;"_"&amp;TEXT(COUNTIF($L$2:L129,Tabla6[[#This Row],[Correlativo Beneficiaries]]),"0000")</f>
        <v>1964_0_1_0001</v>
      </c>
      <c r="N129" s="100" t="s">
        <v>755</v>
      </c>
      <c r="O129" s="102"/>
      <c r="P129" s="100" t="s">
        <v>756</v>
      </c>
      <c r="Q129" s="131">
        <v>19649152</v>
      </c>
      <c r="R129" s="100" t="s">
        <v>742</v>
      </c>
      <c r="S129" s="102"/>
      <c r="T129" s="77" t="str">
        <f>IF(Tabla6[[#This Row],[Edad]]="","",IF(Tabla6[[#This Row],[Edad]]&lt;=4,"&lt;5",IF(Tabla6[[#This Row],[Edad]]&lt;=17,"5-17",IF(Tabla6[[#This Row],[Edad]]&lt;=49,"18-49","&gt;50"))))</f>
        <v/>
      </c>
      <c r="U129" s="100" t="s">
        <v>757</v>
      </c>
      <c r="V129" s="102"/>
      <c r="W129" s="100" t="s">
        <v>68</v>
      </c>
      <c r="X129" s="97" t="s">
        <v>725</v>
      </c>
      <c r="Y129" s="100" t="s">
        <v>743</v>
      </c>
      <c r="Z129" s="100" t="s">
        <v>68</v>
      </c>
      <c r="AA129" s="100" t="s">
        <v>68</v>
      </c>
      <c r="AB129" s="100" t="s">
        <v>68</v>
      </c>
      <c r="AC129" s="100" t="s">
        <v>68</v>
      </c>
      <c r="AD129" s="100" t="s">
        <v>68</v>
      </c>
      <c r="AE129" s="100" t="s">
        <v>67</v>
      </c>
      <c r="AF129" s="100" t="s">
        <v>68</v>
      </c>
      <c r="AG129" s="100" t="s">
        <v>725</v>
      </c>
      <c r="AH129" s="100" t="s">
        <v>743</v>
      </c>
      <c r="AI129" s="100" t="s">
        <v>743</v>
      </c>
      <c r="AJ129" s="100" t="s">
        <v>68</v>
      </c>
      <c r="AK129" s="100" t="s">
        <v>521</v>
      </c>
      <c r="AL129" s="163"/>
    </row>
    <row r="130" spans="1:38" s="69" customFormat="1" ht="15" customHeight="1">
      <c r="A130" s="103">
        <v>129</v>
      </c>
      <c r="B130" s="104" t="s">
        <v>13</v>
      </c>
      <c r="C130" s="104" t="s">
        <v>418</v>
      </c>
      <c r="D130" s="104" t="s">
        <v>419</v>
      </c>
      <c r="E130" s="104" t="s">
        <v>12</v>
      </c>
      <c r="F130" s="103" t="s">
        <v>758</v>
      </c>
      <c r="G130" s="103" t="s">
        <v>421</v>
      </c>
      <c r="H130" s="103" t="s">
        <v>61</v>
      </c>
      <c r="I130" s="103" t="s">
        <v>422</v>
      </c>
      <c r="J130" s="105">
        <v>44104</v>
      </c>
      <c r="K130" s="103" t="s">
        <v>574</v>
      </c>
      <c r="L130" s="77" t="str">
        <f>LEFT(Tabla6[[#This Row],[Cedula]],4)&amp;"_"&amp;COUNTIF($Q$2:$Q$63,$Q130)&amp;"_"&amp;COUNTIF($Q$2:Q130,$Q130)</f>
        <v>2767_0_1</v>
      </c>
      <c r="M130" s="94" t="str">
        <f>Tabla6[[#This Row],[Correlativo Beneficiaries]]&amp;"_"&amp;TEXT(COUNTIF($L$2:L130,Tabla6[[#This Row],[Correlativo Beneficiaries]]),"0000")</f>
        <v>2767_0_1_0001</v>
      </c>
      <c r="N130" s="103" t="s">
        <v>256</v>
      </c>
      <c r="O130" s="103" t="s">
        <v>759</v>
      </c>
      <c r="P130" s="103" t="s">
        <v>639</v>
      </c>
      <c r="Q130" s="132">
        <v>27671963</v>
      </c>
      <c r="R130" s="103" t="s">
        <v>742</v>
      </c>
      <c r="S130" s="103">
        <v>19</v>
      </c>
      <c r="T130" s="77" t="str">
        <f>IF(Tabla6[[#This Row],[Edad]]="","",IF(Tabla6[[#This Row],[Edad]]&lt;=4,"&lt;5",IF(Tabla6[[#This Row],[Edad]]&lt;=17,"5-17",IF(Tabla6[[#This Row],[Edad]]&lt;=49,"18-49","&gt;50"))))</f>
        <v>18-49</v>
      </c>
      <c r="U130" s="103" t="s">
        <v>760</v>
      </c>
      <c r="V130" s="106"/>
      <c r="W130" s="103" t="s">
        <v>67</v>
      </c>
      <c r="X130" s="97" t="s">
        <v>725</v>
      </c>
      <c r="Y130" s="103" t="s">
        <v>725</v>
      </c>
      <c r="Z130" s="103" t="s">
        <v>725</v>
      </c>
      <c r="AA130" s="103" t="s">
        <v>725</v>
      </c>
      <c r="AB130" s="103" t="s">
        <v>725</v>
      </c>
      <c r="AC130" s="103" t="s">
        <v>743</v>
      </c>
      <c r="AD130" s="103" t="s">
        <v>743</v>
      </c>
      <c r="AE130" s="103" t="s">
        <v>67</v>
      </c>
      <c r="AF130" s="103" t="s">
        <v>743</v>
      </c>
      <c r="AG130" s="103" t="s">
        <v>725</v>
      </c>
      <c r="AH130" s="103" t="s">
        <v>743</v>
      </c>
      <c r="AI130" s="103" t="s">
        <v>743</v>
      </c>
      <c r="AJ130" s="103" t="s">
        <v>743</v>
      </c>
      <c r="AK130" s="103" t="s">
        <v>761</v>
      </c>
      <c r="AL130" s="70"/>
    </row>
    <row r="131" spans="1:38" s="69" customFormat="1" ht="15" customHeight="1">
      <c r="A131" s="98">
        <v>130</v>
      </c>
      <c r="B131" s="99" t="s">
        <v>13</v>
      </c>
      <c r="C131" s="99" t="s">
        <v>418</v>
      </c>
      <c r="D131" s="99" t="s">
        <v>419</v>
      </c>
      <c r="E131" s="99" t="s">
        <v>12</v>
      </c>
      <c r="F131" s="100" t="s">
        <v>758</v>
      </c>
      <c r="G131" s="100" t="s">
        <v>421</v>
      </c>
      <c r="H131" s="100" t="s">
        <v>61</v>
      </c>
      <c r="I131" s="100" t="s">
        <v>422</v>
      </c>
      <c r="J131" s="101">
        <v>44104</v>
      </c>
      <c r="K131" s="100" t="s">
        <v>574</v>
      </c>
      <c r="L131" s="77" t="str">
        <f>LEFT(Tabla6[[#This Row],[Cedula]],4)&amp;"_"&amp;COUNTIF($Q$2:$Q$63,$Q131)&amp;"_"&amp;COUNTIF($Q$2:Q131,$Q131)</f>
        <v>2201_0_1</v>
      </c>
      <c r="M131" s="94" t="str">
        <f>Tabla6[[#This Row],[Correlativo Beneficiaries]]&amp;"_"&amp;TEXT(COUNTIF($L$2:L131,Tabla6[[#This Row],[Correlativo Beneficiaries]]),"0000")</f>
        <v>2201_0_1_0001</v>
      </c>
      <c r="N131" s="100" t="s">
        <v>539</v>
      </c>
      <c r="O131" s="100" t="s">
        <v>90</v>
      </c>
      <c r="P131" s="100" t="s">
        <v>762</v>
      </c>
      <c r="Q131" s="131">
        <v>22018897</v>
      </c>
      <c r="R131" s="100" t="s">
        <v>742</v>
      </c>
      <c r="S131" s="100">
        <v>37</v>
      </c>
      <c r="T131" s="77" t="str">
        <f>IF(Tabla6[[#This Row],[Edad]]="","",IF(Tabla6[[#This Row],[Edad]]&lt;=4,"&lt;5",IF(Tabla6[[#This Row],[Edad]]&lt;=17,"5-17",IF(Tabla6[[#This Row],[Edad]]&lt;=49,"18-49","&gt;50"))))</f>
        <v>18-49</v>
      </c>
      <c r="U131" s="100" t="s">
        <v>763</v>
      </c>
      <c r="V131" s="102"/>
      <c r="W131" s="100" t="s">
        <v>67</v>
      </c>
      <c r="X131" s="97" t="s">
        <v>725</v>
      </c>
      <c r="Y131" s="100" t="s">
        <v>725</v>
      </c>
      <c r="Z131" s="100" t="s">
        <v>725</v>
      </c>
      <c r="AA131" s="100" t="s">
        <v>743</v>
      </c>
      <c r="AB131" s="100" t="s">
        <v>743</v>
      </c>
      <c r="AC131" s="100" t="s">
        <v>743</v>
      </c>
      <c r="AD131" s="100" t="s">
        <v>725</v>
      </c>
      <c r="AE131" s="100" t="s">
        <v>67</v>
      </c>
      <c r="AF131" s="100" t="s">
        <v>743</v>
      </c>
      <c r="AG131" s="100" t="s">
        <v>725</v>
      </c>
      <c r="AH131" s="100" t="s">
        <v>743</v>
      </c>
      <c r="AI131" s="100" t="s">
        <v>743</v>
      </c>
      <c r="AJ131" s="100" t="s">
        <v>743</v>
      </c>
      <c r="AK131" s="100" t="s">
        <v>764</v>
      </c>
      <c r="AL131" s="163"/>
    </row>
    <row r="132" spans="1:38" s="69" customFormat="1" ht="15" customHeight="1">
      <c r="A132" s="103">
        <v>131</v>
      </c>
      <c r="B132" s="104" t="s">
        <v>13</v>
      </c>
      <c r="C132" s="104" t="s">
        <v>418</v>
      </c>
      <c r="D132" s="104" t="s">
        <v>419</v>
      </c>
      <c r="E132" s="104" t="s">
        <v>12</v>
      </c>
      <c r="F132" s="103" t="s">
        <v>758</v>
      </c>
      <c r="G132" s="103" t="s">
        <v>421</v>
      </c>
      <c r="H132" s="103" t="s">
        <v>61</v>
      </c>
      <c r="I132" s="103" t="s">
        <v>422</v>
      </c>
      <c r="J132" s="105">
        <v>44104</v>
      </c>
      <c r="K132" s="103" t="s">
        <v>574</v>
      </c>
      <c r="L132" s="77" t="str">
        <f>LEFT(Tabla6[[#This Row],[Cedula]],4)&amp;"_"&amp;COUNTIF($Q$2:$Q$63,$Q132)&amp;"_"&amp;COUNTIF($Q$2:Q132,$Q132)</f>
        <v>2022_0_1</v>
      </c>
      <c r="M132" s="94" t="str">
        <f>Tabla6[[#This Row],[Correlativo Beneficiaries]]&amp;"_"&amp;TEXT(COUNTIF($L$2:L132,Tabla6[[#This Row],[Correlativo Beneficiaries]]),"0000")</f>
        <v>2022_0_1_0001</v>
      </c>
      <c r="N132" s="103" t="s">
        <v>765</v>
      </c>
      <c r="O132" s="103" t="s">
        <v>766</v>
      </c>
      <c r="P132" s="103" t="s">
        <v>767</v>
      </c>
      <c r="Q132" s="132">
        <v>20220161</v>
      </c>
      <c r="R132" s="103" t="s">
        <v>742</v>
      </c>
      <c r="S132" s="103">
        <v>31</v>
      </c>
      <c r="T132" s="77" t="str">
        <f>IF(Tabla6[[#This Row],[Edad]]="","",IF(Tabla6[[#This Row],[Edad]]&lt;=4,"&lt;5",IF(Tabla6[[#This Row],[Edad]]&lt;=17,"5-17",IF(Tabla6[[#This Row],[Edad]]&lt;=49,"18-49","&gt;50"))))</f>
        <v>18-49</v>
      </c>
      <c r="U132" s="103" t="s">
        <v>768</v>
      </c>
      <c r="V132" s="106"/>
      <c r="W132" s="103" t="s">
        <v>67</v>
      </c>
      <c r="X132" s="97" t="s">
        <v>725</v>
      </c>
      <c r="Y132" s="103" t="s">
        <v>725</v>
      </c>
      <c r="Z132" s="103" t="s">
        <v>725</v>
      </c>
      <c r="AA132" s="103" t="s">
        <v>743</v>
      </c>
      <c r="AB132" s="103" t="s">
        <v>725</v>
      </c>
      <c r="AC132" s="103" t="s">
        <v>743</v>
      </c>
      <c r="AD132" s="103" t="s">
        <v>725</v>
      </c>
      <c r="AE132" s="103" t="s">
        <v>67</v>
      </c>
      <c r="AF132" s="103" t="s">
        <v>743</v>
      </c>
      <c r="AG132" s="103" t="s">
        <v>725</v>
      </c>
      <c r="AH132" s="103" t="s">
        <v>743</v>
      </c>
      <c r="AI132" s="103" t="s">
        <v>743</v>
      </c>
      <c r="AJ132" s="103" t="s">
        <v>743</v>
      </c>
      <c r="AK132" s="103" t="s">
        <v>769</v>
      </c>
      <c r="AL132" s="70"/>
    </row>
    <row r="133" spans="1:38" s="69" customFormat="1" ht="15" customHeight="1">
      <c r="A133" s="98">
        <v>132</v>
      </c>
      <c r="B133" s="99" t="s">
        <v>13</v>
      </c>
      <c r="C133" s="99" t="s">
        <v>418</v>
      </c>
      <c r="D133" s="99" t="s">
        <v>419</v>
      </c>
      <c r="E133" s="99" t="s">
        <v>12</v>
      </c>
      <c r="F133" s="100" t="s">
        <v>758</v>
      </c>
      <c r="G133" s="100" t="s">
        <v>421</v>
      </c>
      <c r="H133" s="100" t="s">
        <v>61</v>
      </c>
      <c r="I133" s="100" t="s">
        <v>422</v>
      </c>
      <c r="J133" s="101">
        <v>44104</v>
      </c>
      <c r="K133" s="100" t="s">
        <v>574</v>
      </c>
      <c r="L133" s="77" t="str">
        <f>LEFT(Tabla6[[#This Row],[Cedula]],4)&amp;"_"&amp;COUNTIF($Q$2:$Q$63,$Q133)&amp;"_"&amp;COUNTIF($Q$2:Q133,$Q133)</f>
        <v>1894_0_1</v>
      </c>
      <c r="M133" s="94" t="str">
        <f>Tabla6[[#This Row],[Correlativo Beneficiaries]]&amp;"_"&amp;TEXT(COUNTIF($L$2:L133,Tabla6[[#This Row],[Correlativo Beneficiaries]]),"0000")</f>
        <v>1894_0_1_0001</v>
      </c>
      <c r="N133" s="100" t="s">
        <v>198</v>
      </c>
      <c r="O133" s="100" t="s">
        <v>94</v>
      </c>
      <c r="P133" s="100" t="s">
        <v>770</v>
      </c>
      <c r="Q133" s="131">
        <v>18941162</v>
      </c>
      <c r="R133" s="100" t="s">
        <v>742</v>
      </c>
      <c r="S133" s="100">
        <v>32</v>
      </c>
      <c r="T133" s="77" t="str">
        <f>IF(Tabla6[[#This Row],[Edad]]="","",IF(Tabla6[[#This Row],[Edad]]&lt;=4,"&lt;5",IF(Tabla6[[#This Row],[Edad]]&lt;=17,"5-17",IF(Tabla6[[#This Row],[Edad]]&lt;=49,"18-49","&gt;50"))))</f>
        <v>18-49</v>
      </c>
      <c r="U133" s="100" t="s">
        <v>771</v>
      </c>
      <c r="V133" s="102"/>
      <c r="W133" s="100" t="s">
        <v>67</v>
      </c>
      <c r="X133" s="97" t="s">
        <v>725</v>
      </c>
      <c r="Y133" s="100" t="s">
        <v>725</v>
      </c>
      <c r="Z133" s="100" t="s">
        <v>725</v>
      </c>
      <c r="AA133" s="100" t="s">
        <v>743</v>
      </c>
      <c r="AB133" s="100" t="s">
        <v>68</v>
      </c>
      <c r="AC133" s="100" t="s">
        <v>68</v>
      </c>
      <c r="AD133" s="100" t="s">
        <v>725</v>
      </c>
      <c r="AE133" s="100" t="s">
        <v>67</v>
      </c>
      <c r="AF133" s="100" t="s">
        <v>68</v>
      </c>
      <c r="AG133" s="100" t="s">
        <v>725</v>
      </c>
      <c r="AH133" s="100" t="s">
        <v>743</v>
      </c>
      <c r="AI133" s="100" t="s">
        <v>68</v>
      </c>
      <c r="AJ133" s="100" t="s">
        <v>68</v>
      </c>
      <c r="AK133" s="100" t="s">
        <v>772</v>
      </c>
      <c r="AL133" s="163"/>
    </row>
    <row r="134" spans="1:38" s="69" customFormat="1" ht="15" customHeight="1">
      <c r="A134" s="103">
        <v>133</v>
      </c>
      <c r="B134" s="104" t="s">
        <v>13</v>
      </c>
      <c r="C134" s="104" t="s">
        <v>418</v>
      </c>
      <c r="D134" s="104" t="s">
        <v>419</v>
      </c>
      <c r="E134" s="104" t="s">
        <v>12</v>
      </c>
      <c r="F134" s="103" t="s">
        <v>758</v>
      </c>
      <c r="G134" s="103" t="s">
        <v>421</v>
      </c>
      <c r="H134" s="103" t="s">
        <v>61</v>
      </c>
      <c r="I134" s="103" t="s">
        <v>422</v>
      </c>
      <c r="J134" s="105">
        <v>44104</v>
      </c>
      <c r="K134" s="103" t="s">
        <v>574</v>
      </c>
      <c r="L134" s="77" t="str">
        <f>LEFT(Tabla6[[#This Row],[Cedula]],4)&amp;"_"&amp;COUNTIF($Q$2:$Q$63,$Q134)&amp;"_"&amp;COUNTIF($Q$2:Q134,$Q134)</f>
        <v>1102_0_1</v>
      </c>
      <c r="M134" s="94" t="str">
        <f>Tabla6[[#This Row],[Correlativo Beneficiaries]]&amp;"_"&amp;TEXT(COUNTIF($L$2:L134,Tabla6[[#This Row],[Correlativo Beneficiaries]]),"0000")</f>
        <v>1102_0_1_0001</v>
      </c>
      <c r="N134" s="103" t="s">
        <v>766</v>
      </c>
      <c r="O134" s="106"/>
      <c r="P134" s="103" t="s">
        <v>773</v>
      </c>
      <c r="Q134" s="132">
        <v>11028127</v>
      </c>
      <c r="R134" s="103" t="s">
        <v>742</v>
      </c>
      <c r="S134" s="103">
        <v>52</v>
      </c>
      <c r="T134" s="77" t="str">
        <f>IF(Tabla6[[#This Row],[Edad]]="","",IF(Tabla6[[#This Row],[Edad]]&lt;=4,"&lt;5",IF(Tabla6[[#This Row],[Edad]]&lt;=17,"5-17",IF(Tabla6[[#This Row],[Edad]]&lt;=49,"18-49","&gt;50"))))</f>
        <v>&gt;50</v>
      </c>
      <c r="U134" s="103" t="s">
        <v>774</v>
      </c>
      <c r="V134" s="106"/>
      <c r="W134" s="103" t="s">
        <v>67</v>
      </c>
      <c r="X134" s="97" t="s">
        <v>725</v>
      </c>
      <c r="Y134" s="103" t="s">
        <v>725</v>
      </c>
      <c r="Z134" s="103" t="s">
        <v>725</v>
      </c>
      <c r="AA134" s="103" t="s">
        <v>743</v>
      </c>
      <c r="AB134" s="103" t="s">
        <v>68</v>
      </c>
      <c r="AC134" s="103" t="s">
        <v>725</v>
      </c>
      <c r="AD134" s="103" t="s">
        <v>725</v>
      </c>
      <c r="AE134" s="103" t="s">
        <v>67</v>
      </c>
      <c r="AF134" s="103" t="s">
        <v>743</v>
      </c>
      <c r="AG134" s="103" t="s">
        <v>725</v>
      </c>
      <c r="AH134" s="103" t="s">
        <v>743</v>
      </c>
      <c r="AI134" s="103" t="s">
        <v>68</v>
      </c>
      <c r="AJ134" s="103" t="s">
        <v>68</v>
      </c>
      <c r="AK134" s="103" t="s">
        <v>775</v>
      </c>
      <c r="AL134" s="70"/>
    </row>
    <row r="135" spans="1:38" s="69" customFormat="1" ht="15" customHeight="1">
      <c r="A135" s="98">
        <v>134</v>
      </c>
      <c r="B135" s="99" t="s">
        <v>13</v>
      </c>
      <c r="C135" s="99" t="s">
        <v>418</v>
      </c>
      <c r="D135" s="99" t="s">
        <v>419</v>
      </c>
      <c r="E135" s="99" t="s">
        <v>12</v>
      </c>
      <c r="F135" s="100" t="s">
        <v>758</v>
      </c>
      <c r="G135" s="100" t="s">
        <v>421</v>
      </c>
      <c r="H135" s="100" t="s">
        <v>61</v>
      </c>
      <c r="I135" s="100" t="s">
        <v>422</v>
      </c>
      <c r="J135" s="101">
        <v>44104</v>
      </c>
      <c r="K135" s="100" t="s">
        <v>574</v>
      </c>
      <c r="L135" s="77" t="str">
        <f>LEFT(Tabla6[[#This Row],[Cedula]],4)&amp;"_"&amp;COUNTIF($Q$2:$Q$63,$Q135)&amp;"_"&amp;COUNTIF($Q$2:Q135,$Q135)</f>
        <v>2780_0_1</v>
      </c>
      <c r="M135" s="94" t="str">
        <f>Tabla6[[#This Row],[Correlativo Beneficiaries]]&amp;"_"&amp;TEXT(COUNTIF($L$2:L135,Tabla6[[#This Row],[Correlativo Beneficiaries]]),"0000")</f>
        <v>2780_0_1_0001</v>
      </c>
      <c r="N135" s="100" t="s">
        <v>776</v>
      </c>
      <c r="O135" s="100" t="s">
        <v>777</v>
      </c>
      <c r="P135" s="100" t="s">
        <v>778</v>
      </c>
      <c r="Q135" s="131">
        <v>27807233</v>
      </c>
      <c r="R135" s="100" t="s">
        <v>742</v>
      </c>
      <c r="S135" s="100">
        <v>20</v>
      </c>
      <c r="T135" s="77" t="str">
        <f>IF(Tabla6[[#This Row],[Edad]]="","",IF(Tabla6[[#This Row],[Edad]]&lt;=4,"&lt;5",IF(Tabla6[[#This Row],[Edad]]&lt;=17,"5-17",IF(Tabla6[[#This Row],[Edad]]&lt;=49,"18-49","&gt;50"))))</f>
        <v>18-49</v>
      </c>
      <c r="U135" s="100" t="s">
        <v>779</v>
      </c>
      <c r="V135" s="102"/>
      <c r="W135" s="100" t="s">
        <v>67</v>
      </c>
      <c r="X135" s="97" t="s">
        <v>725</v>
      </c>
      <c r="Y135" s="100" t="s">
        <v>725</v>
      </c>
      <c r="Z135" s="100" t="s">
        <v>725</v>
      </c>
      <c r="AA135" s="100" t="s">
        <v>743</v>
      </c>
      <c r="AB135" s="100" t="s">
        <v>725</v>
      </c>
      <c r="AC135" s="100" t="s">
        <v>743</v>
      </c>
      <c r="AD135" s="100" t="s">
        <v>725</v>
      </c>
      <c r="AE135" s="100" t="s">
        <v>67</v>
      </c>
      <c r="AF135" s="100" t="s">
        <v>743</v>
      </c>
      <c r="AG135" s="100" t="s">
        <v>725</v>
      </c>
      <c r="AH135" s="100" t="s">
        <v>743</v>
      </c>
      <c r="AI135" s="100" t="s">
        <v>743</v>
      </c>
      <c r="AJ135" s="100" t="s">
        <v>743</v>
      </c>
      <c r="AK135" s="100" t="s">
        <v>780</v>
      </c>
      <c r="AL135" s="163"/>
    </row>
    <row r="136" spans="1:38" s="69" customFormat="1" ht="15" customHeight="1">
      <c r="A136" s="103">
        <v>135</v>
      </c>
      <c r="B136" s="104" t="s">
        <v>13</v>
      </c>
      <c r="C136" s="104" t="s">
        <v>418</v>
      </c>
      <c r="D136" s="104" t="s">
        <v>419</v>
      </c>
      <c r="E136" s="104" t="s">
        <v>12</v>
      </c>
      <c r="F136" s="103" t="s">
        <v>758</v>
      </c>
      <c r="G136" s="103" t="s">
        <v>421</v>
      </c>
      <c r="H136" s="103" t="s">
        <v>61</v>
      </c>
      <c r="I136" s="103" t="s">
        <v>422</v>
      </c>
      <c r="J136" s="105">
        <v>44104</v>
      </c>
      <c r="K136" s="103" t="s">
        <v>574</v>
      </c>
      <c r="L136" s="77" t="str">
        <f>LEFT(Tabla6[[#This Row],[Cedula]],4)&amp;"_"&amp;COUNTIF($Q$2:$Q$63,$Q136)&amp;"_"&amp;COUNTIF($Q$2:Q136,$Q136)</f>
        <v>2490_0_1</v>
      </c>
      <c r="M136" s="94" t="str">
        <f>Tabla6[[#This Row],[Correlativo Beneficiaries]]&amp;"_"&amp;TEXT(COUNTIF($L$2:L136,Tabla6[[#This Row],[Correlativo Beneficiaries]]),"0000")</f>
        <v>2490_0_1_0001</v>
      </c>
      <c r="N136" s="103" t="s">
        <v>781</v>
      </c>
      <c r="O136" s="103" t="s">
        <v>782</v>
      </c>
      <c r="P136" s="103" t="s">
        <v>474</v>
      </c>
      <c r="Q136" s="132">
        <v>24906521</v>
      </c>
      <c r="R136" s="103" t="s">
        <v>742</v>
      </c>
      <c r="S136" s="103">
        <v>65</v>
      </c>
      <c r="T136" s="77" t="str">
        <f>IF(Tabla6[[#This Row],[Edad]]="","",IF(Tabla6[[#This Row],[Edad]]&lt;=4,"&lt;5",IF(Tabla6[[#This Row],[Edad]]&lt;=17,"5-17",IF(Tabla6[[#This Row],[Edad]]&lt;=49,"18-49","&gt;50"))))</f>
        <v>&gt;50</v>
      </c>
      <c r="U136" s="103" t="s">
        <v>783</v>
      </c>
      <c r="V136" s="106"/>
      <c r="W136" s="103" t="s">
        <v>67</v>
      </c>
      <c r="X136" s="97" t="s">
        <v>725</v>
      </c>
      <c r="Y136" s="103" t="s">
        <v>725</v>
      </c>
      <c r="Z136" s="103" t="s">
        <v>725</v>
      </c>
      <c r="AA136" s="103" t="s">
        <v>743</v>
      </c>
      <c r="AB136" s="103" t="s">
        <v>68</v>
      </c>
      <c r="AC136" s="103" t="s">
        <v>725</v>
      </c>
      <c r="AD136" s="103" t="s">
        <v>725</v>
      </c>
      <c r="AE136" s="103" t="s">
        <v>67</v>
      </c>
      <c r="AF136" s="103" t="s">
        <v>743</v>
      </c>
      <c r="AG136" s="103" t="s">
        <v>725</v>
      </c>
      <c r="AH136" s="103" t="s">
        <v>725</v>
      </c>
      <c r="AI136" s="103" t="s">
        <v>743</v>
      </c>
      <c r="AJ136" s="103" t="s">
        <v>725</v>
      </c>
      <c r="AK136" s="103" t="s">
        <v>784</v>
      </c>
      <c r="AL136" s="70"/>
    </row>
    <row r="137" spans="1:38" s="69" customFormat="1" ht="15" customHeight="1">
      <c r="A137" s="98">
        <v>136</v>
      </c>
      <c r="B137" s="99" t="s">
        <v>13</v>
      </c>
      <c r="C137" s="99" t="s">
        <v>418</v>
      </c>
      <c r="D137" s="99" t="s">
        <v>419</v>
      </c>
      <c r="E137" s="99" t="s">
        <v>12</v>
      </c>
      <c r="F137" s="100" t="s">
        <v>758</v>
      </c>
      <c r="G137" s="100" t="s">
        <v>421</v>
      </c>
      <c r="H137" s="100" t="s">
        <v>61</v>
      </c>
      <c r="I137" s="100" t="s">
        <v>422</v>
      </c>
      <c r="J137" s="101">
        <v>44104</v>
      </c>
      <c r="K137" s="100" t="s">
        <v>574</v>
      </c>
      <c r="L137" s="77" t="str">
        <f>LEFT(Tabla6[[#This Row],[Cedula]],4)&amp;"_"&amp;COUNTIF($Q$2:$Q$63,$Q137)&amp;"_"&amp;COUNTIF($Q$2:Q137,$Q137)</f>
        <v>2528_0_1</v>
      </c>
      <c r="M137" s="94" t="str">
        <f>Tabla6[[#This Row],[Correlativo Beneficiaries]]&amp;"_"&amp;TEXT(COUNTIF($L$2:L137,Tabla6[[#This Row],[Correlativo Beneficiaries]]),"0000")</f>
        <v>2528_0_1_0001</v>
      </c>
      <c r="N137" s="100" t="s">
        <v>785</v>
      </c>
      <c r="O137" s="100" t="s">
        <v>786</v>
      </c>
      <c r="P137" s="100" t="s">
        <v>787</v>
      </c>
      <c r="Q137" s="131">
        <v>25280499</v>
      </c>
      <c r="R137" s="100" t="s">
        <v>742</v>
      </c>
      <c r="S137" s="100">
        <v>48</v>
      </c>
      <c r="T137" s="77" t="str">
        <f>IF(Tabla6[[#This Row],[Edad]]="","",IF(Tabla6[[#This Row],[Edad]]&lt;=4,"&lt;5",IF(Tabla6[[#This Row],[Edad]]&lt;=17,"5-17",IF(Tabla6[[#This Row],[Edad]]&lt;=49,"18-49","&gt;50"))))</f>
        <v>18-49</v>
      </c>
      <c r="U137" s="100" t="s">
        <v>788</v>
      </c>
      <c r="V137" s="102"/>
      <c r="W137" s="100" t="s">
        <v>67</v>
      </c>
      <c r="X137" s="97" t="s">
        <v>725</v>
      </c>
      <c r="Y137" s="100" t="s">
        <v>725</v>
      </c>
      <c r="Z137" s="100" t="s">
        <v>725</v>
      </c>
      <c r="AA137" s="100" t="s">
        <v>743</v>
      </c>
      <c r="AB137" s="100" t="s">
        <v>743</v>
      </c>
      <c r="AC137" s="100" t="s">
        <v>725</v>
      </c>
      <c r="AD137" s="100" t="s">
        <v>725</v>
      </c>
      <c r="AE137" s="100" t="s">
        <v>67</v>
      </c>
      <c r="AF137" s="100" t="s">
        <v>743</v>
      </c>
      <c r="AG137" s="100" t="s">
        <v>725</v>
      </c>
      <c r="AH137" s="100" t="s">
        <v>743</v>
      </c>
      <c r="AI137" s="100" t="s">
        <v>743</v>
      </c>
      <c r="AJ137" s="100" t="s">
        <v>743</v>
      </c>
      <c r="AK137" s="100" t="s">
        <v>789</v>
      </c>
      <c r="AL137" s="163"/>
    </row>
    <row r="138" spans="1:38" s="69" customFormat="1" ht="15" customHeight="1">
      <c r="A138" s="103">
        <v>137</v>
      </c>
      <c r="B138" s="104" t="s">
        <v>13</v>
      </c>
      <c r="C138" s="104" t="s">
        <v>418</v>
      </c>
      <c r="D138" s="104" t="s">
        <v>419</v>
      </c>
      <c r="E138" s="104" t="s">
        <v>12</v>
      </c>
      <c r="F138" s="103" t="s">
        <v>758</v>
      </c>
      <c r="G138" s="103" t="s">
        <v>421</v>
      </c>
      <c r="H138" s="103" t="s">
        <v>61</v>
      </c>
      <c r="I138" s="103" t="s">
        <v>422</v>
      </c>
      <c r="J138" s="105">
        <v>44104</v>
      </c>
      <c r="K138" s="103" t="s">
        <v>574</v>
      </c>
      <c r="L138" s="77" t="str">
        <f>LEFT(Tabla6[[#This Row],[Cedula]],4)&amp;"_"&amp;COUNTIF($Q$2:$Q$63,$Q138)&amp;"_"&amp;COUNTIF($Q$2:Q138,$Q138)</f>
        <v>2625_0_1</v>
      </c>
      <c r="M138" s="94" t="str">
        <f>Tabla6[[#This Row],[Correlativo Beneficiaries]]&amp;"_"&amp;TEXT(COUNTIF($L$2:L138,Tabla6[[#This Row],[Correlativo Beneficiaries]]),"0000")</f>
        <v>2625_0_1_0001</v>
      </c>
      <c r="N138" s="103" t="s">
        <v>130</v>
      </c>
      <c r="O138" s="106"/>
      <c r="P138" s="103" t="s">
        <v>790</v>
      </c>
      <c r="Q138" s="132">
        <v>26254997</v>
      </c>
      <c r="R138" s="103" t="s">
        <v>742</v>
      </c>
      <c r="S138" s="103">
        <v>23</v>
      </c>
      <c r="T138" s="77" t="str">
        <f>IF(Tabla6[[#This Row],[Edad]]="","",IF(Tabla6[[#This Row],[Edad]]&lt;=4,"&lt;5",IF(Tabla6[[#This Row],[Edad]]&lt;=17,"5-17",IF(Tabla6[[#This Row],[Edad]]&lt;=49,"18-49","&gt;50"))))</f>
        <v>18-49</v>
      </c>
      <c r="U138" s="103" t="s">
        <v>791</v>
      </c>
      <c r="V138" s="106"/>
      <c r="W138" s="103" t="s">
        <v>67</v>
      </c>
      <c r="X138" s="97" t="s">
        <v>725</v>
      </c>
      <c r="Y138" s="103" t="s">
        <v>725</v>
      </c>
      <c r="Z138" s="103" t="s">
        <v>725</v>
      </c>
      <c r="AA138" s="103" t="s">
        <v>743</v>
      </c>
      <c r="AB138" s="103" t="s">
        <v>68</v>
      </c>
      <c r="AC138" s="103" t="s">
        <v>725</v>
      </c>
      <c r="AD138" s="103" t="s">
        <v>725</v>
      </c>
      <c r="AE138" s="103" t="s">
        <v>67</v>
      </c>
      <c r="AF138" s="103" t="s">
        <v>743</v>
      </c>
      <c r="AG138" s="103" t="s">
        <v>725</v>
      </c>
      <c r="AH138" s="103" t="s">
        <v>743</v>
      </c>
      <c r="AI138" s="103" t="s">
        <v>743</v>
      </c>
      <c r="AJ138" s="103" t="s">
        <v>743</v>
      </c>
      <c r="AK138" s="103" t="s">
        <v>792</v>
      </c>
      <c r="AL138" s="70"/>
    </row>
    <row r="139" spans="1:38" s="69" customFormat="1" ht="15" customHeight="1">
      <c r="A139" s="98">
        <v>138</v>
      </c>
      <c r="B139" s="99" t="s">
        <v>13</v>
      </c>
      <c r="C139" s="99" t="s">
        <v>418</v>
      </c>
      <c r="D139" s="99" t="s">
        <v>419</v>
      </c>
      <c r="E139" s="99" t="s">
        <v>12</v>
      </c>
      <c r="F139" s="100" t="s">
        <v>758</v>
      </c>
      <c r="G139" s="100" t="s">
        <v>421</v>
      </c>
      <c r="H139" s="100" t="s">
        <v>61</v>
      </c>
      <c r="I139" s="100" t="s">
        <v>422</v>
      </c>
      <c r="J139" s="101">
        <v>44104</v>
      </c>
      <c r="K139" s="100" t="s">
        <v>574</v>
      </c>
      <c r="L139" s="77" t="str">
        <f>LEFT(Tabla6[[#This Row],[Cedula]],4)&amp;"_"&amp;COUNTIF($Q$2:$Q$63,$Q139)&amp;"_"&amp;COUNTIF($Q$2:Q139,$Q139)</f>
        <v>3171_0_1</v>
      </c>
      <c r="M139" s="94" t="str">
        <f>Tabla6[[#This Row],[Correlativo Beneficiaries]]&amp;"_"&amp;TEXT(COUNTIF($L$2:L139,Tabla6[[#This Row],[Correlativo Beneficiaries]]),"0000")</f>
        <v>3171_0_1_0001</v>
      </c>
      <c r="N139" s="100" t="s">
        <v>793</v>
      </c>
      <c r="O139" s="100" t="s">
        <v>794</v>
      </c>
      <c r="P139" s="100" t="s">
        <v>795</v>
      </c>
      <c r="Q139" s="131">
        <v>31715706</v>
      </c>
      <c r="R139" s="100" t="s">
        <v>742</v>
      </c>
      <c r="S139" s="100">
        <v>19</v>
      </c>
      <c r="T139" s="77" t="str">
        <f>IF(Tabla6[[#This Row],[Edad]]="","",IF(Tabla6[[#This Row],[Edad]]&lt;=4,"&lt;5",IF(Tabla6[[#This Row],[Edad]]&lt;=17,"5-17",IF(Tabla6[[#This Row],[Edad]]&lt;=49,"18-49","&gt;50"))))</f>
        <v>18-49</v>
      </c>
      <c r="U139" s="100" t="s">
        <v>796</v>
      </c>
      <c r="V139" s="102"/>
      <c r="W139" s="100" t="s">
        <v>67</v>
      </c>
      <c r="X139" s="97" t="s">
        <v>67</v>
      </c>
      <c r="Y139" s="100" t="s">
        <v>725</v>
      </c>
      <c r="Z139" s="100" t="s">
        <v>725</v>
      </c>
      <c r="AA139" s="100" t="s">
        <v>743</v>
      </c>
      <c r="AB139" s="100" t="s">
        <v>725</v>
      </c>
      <c r="AC139" s="100" t="s">
        <v>743</v>
      </c>
      <c r="AD139" s="100" t="s">
        <v>725</v>
      </c>
      <c r="AE139" s="100" t="s">
        <v>67</v>
      </c>
      <c r="AF139" s="100" t="s">
        <v>743</v>
      </c>
      <c r="AG139" s="100" t="s">
        <v>725</v>
      </c>
      <c r="AH139" s="100" t="s">
        <v>68</v>
      </c>
      <c r="AI139" s="100" t="s">
        <v>68</v>
      </c>
      <c r="AJ139" s="100" t="s">
        <v>68</v>
      </c>
      <c r="AK139" s="100" t="s">
        <v>797</v>
      </c>
      <c r="AL139" s="163"/>
    </row>
    <row r="140" spans="1:38" s="69" customFormat="1" ht="15" customHeight="1">
      <c r="A140" s="103">
        <v>139</v>
      </c>
      <c r="B140" s="104" t="s">
        <v>13</v>
      </c>
      <c r="C140" s="104" t="s">
        <v>418</v>
      </c>
      <c r="D140" s="104" t="s">
        <v>419</v>
      </c>
      <c r="E140" s="104" t="s">
        <v>12</v>
      </c>
      <c r="F140" s="103" t="s">
        <v>758</v>
      </c>
      <c r="G140" s="103" t="s">
        <v>421</v>
      </c>
      <c r="H140" s="103" t="s">
        <v>61</v>
      </c>
      <c r="I140" s="103" t="s">
        <v>422</v>
      </c>
      <c r="J140" s="105">
        <v>44104</v>
      </c>
      <c r="K140" s="103" t="s">
        <v>574</v>
      </c>
      <c r="L140" s="77" t="str">
        <f>LEFT(Tabla6[[#This Row],[Cedula]],4)&amp;"_"&amp;COUNTIF($Q$2:$Q$63,$Q140)&amp;"_"&amp;COUNTIF($Q$2:Q140,$Q140)</f>
        <v>2306_0_1</v>
      </c>
      <c r="M140" s="94" t="str">
        <f>Tabla6[[#This Row],[Correlativo Beneficiaries]]&amp;"_"&amp;TEXT(COUNTIF($L$2:L140,Tabla6[[#This Row],[Correlativo Beneficiaries]]),"0000")</f>
        <v>2306_0_1_0001</v>
      </c>
      <c r="N140" s="103" t="s">
        <v>798</v>
      </c>
      <c r="O140" s="103" t="s">
        <v>799</v>
      </c>
      <c r="P140" s="103" t="s">
        <v>700</v>
      </c>
      <c r="Q140" s="132">
        <v>23067029</v>
      </c>
      <c r="R140" s="103" t="s">
        <v>742</v>
      </c>
      <c r="S140" s="103">
        <v>60</v>
      </c>
      <c r="T140" s="77" t="str">
        <f>IF(Tabla6[[#This Row],[Edad]]="","",IF(Tabla6[[#This Row],[Edad]]&lt;=4,"&lt;5",IF(Tabla6[[#This Row],[Edad]]&lt;=17,"5-17",IF(Tabla6[[#This Row],[Edad]]&lt;=49,"18-49","&gt;50"))))</f>
        <v>&gt;50</v>
      </c>
      <c r="U140" s="103" t="s">
        <v>800</v>
      </c>
      <c r="V140" s="106"/>
      <c r="W140" s="103" t="s">
        <v>67</v>
      </c>
      <c r="X140" s="97" t="s">
        <v>67</v>
      </c>
      <c r="Y140" s="103" t="s">
        <v>725</v>
      </c>
      <c r="Z140" s="103" t="s">
        <v>725</v>
      </c>
      <c r="AA140" s="103" t="s">
        <v>743</v>
      </c>
      <c r="AB140" s="103" t="s">
        <v>743</v>
      </c>
      <c r="AC140" s="103" t="s">
        <v>725</v>
      </c>
      <c r="AD140" s="103" t="s">
        <v>725</v>
      </c>
      <c r="AE140" s="103" t="s">
        <v>67</v>
      </c>
      <c r="AF140" s="103" t="s">
        <v>743</v>
      </c>
      <c r="AG140" s="103" t="s">
        <v>725</v>
      </c>
      <c r="AH140" s="103" t="s">
        <v>68</v>
      </c>
      <c r="AI140" s="103" t="s">
        <v>68</v>
      </c>
      <c r="AJ140" s="103" t="s">
        <v>725</v>
      </c>
      <c r="AK140" s="103" t="s">
        <v>801</v>
      </c>
      <c r="AL140" s="70"/>
    </row>
    <row r="141" spans="1:38" s="69" customFormat="1" ht="15" customHeight="1">
      <c r="A141" s="98">
        <v>140</v>
      </c>
      <c r="B141" s="99" t="s">
        <v>13</v>
      </c>
      <c r="C141" s="99" t="s">
        <v>418</v>
      </c>
      <c r="D141" s="99" t="s">
        <v>419</v>
      </c>
      <c r="E141" s="99" t="s">
        <v>12</v>
      </c>
      <c r="F141" s="100" t="s">
        <v>802</v>
      </c>
      <c r="G141" s="100" t="s">
        <v>421</v>
      </c>
      <c r="H141" s="100" t="s">
        <v>61</v>
      </c>
      <c r="I141" s="100" t="s">
        <v>422</v>
      </c>
      <c r="J141" s="101">
        <v>44104</v>
      </c>
      <c r="K141" s="100" t="s">
        <v>574</v>
      </c>
      <c r="L141" s="77" t="str">
        <f>LEFT(Tabla6[[#This Row],[Cedula]],4)&amp;"_"&amp;COUNTIF($Q$2:$Q$63,$Q141)&amp;"_"&amp;COUNTIF($Q$2:Q141,$Q141)</f>
        <v>8557_0_1</v>
      </c>
      <c r="M141" s="94" t="str">
        <f>Tabla6[[#This Row],[Correlativo Beneficiaries]]&amp;"_"&amp;TEXT(COUNTIF($L$2:L141,Tabla6[[#This Row],[Correlativo Beneficiaries]]),"0000")</f>
        <v>8557_0_1_0001</v>
      </c>
      <c r="N141" s="100" t="s">
        <v>803</v>
      </c>
      <c r="O141" s="100" t="s">
        <v>804</v>
      </c>
      <c r="P141" s="100" t="s">
        <v>671</v>
      </c>
      <c r="Q141" s="131">
        <v>8557776</v>
      </c>
      <c r="R141" s="100" t="s">
        <v>66</v>
      </c>
      <c r="S141" s="100">
        <v>68</v>
      </c>
      <c r="T141" s="77" t="str">
        <f>IF(Tabla6[[#This Row],[Edad]]="","",IF(Tabla6[[#This Row],[Edad]]&lt;=4,"&lt;5",IF(Tabla6[[#This Row],[Edad]]&lt;=17,"5-17",IF(Tabla6[[#This Row],[Edad]]&lt;=49,"18-49","&gt;50"))))</f>
        <v>&gt;50</v>
      </c>
      <c r="U141" s="107">
        <v>4143056818</v>
      </c>
      <c r="V141" s="102"/>
      <c r="W141" s="100" t="s">
        <v>68</v>
      </c>
      <c r="X141" s="97" t="s">
        <v>67</v>
      </c>
      <c r="Y141" s="100" t="s">
        <v>68</v>
      </c>
      <c r="Z141" s="100" t="s">
        <v>67</v>
      </c>
      <c r="AA141" s="100" t="s">
        <v>68</v>
      </c>
      <c r="AB141" s="100" t="s">
        <v>68</v>
      </c>
      <c r="AC141" s="100" t="s">
        <v>67</v>
      </c>
      <c r="AD141" s="100" t="s">
        <v>67</v>
      </c>
      <c r="AE141" s="100" t="s">
        <v>67</v>
      </c>
      <c r="AF141" s="100" t="s">
        <v>68</v>
      </c>
      <c r="AG141" s="100" t="s">
        <v>67</v>
      </c>
      <c r="AH141" s="100" t="s">
        <v>67</v>
      </c>
      <c r="AI141" s="100" t="s">
        <v>68</v>
      </c>
      <c r="AJ141" s="100" t="s">
        <v>67</v>
      </c>
      <c r="AK141" s="100" t="s">
        <v>805</v>
      </c>
      <c r="AL141" s="163"/>
    </row>
    <row r="142" spans="1:38" s="69" customFormat="1" ht="15" customHeight="1">
      <c r="A142" s="103">
        <v>141</v>
      </c>
      <c r="B142" s="104" t="s">
        <v>13</v>
      </c>
      <c r="C142" s="104" t="s">
        <v>418</v>
      </c>
      <c r="D142" s="104" t="s">
        <v>419</v>
      </c>
      <c r="E142" s="104" t="s">
        <v>12</v>
      </c>
      <c r="F142" s="103" t="s">
        <v>503</v>
      </c>
      <c r="G142" s="103" t="s">
        <v>421</v>
      </c>
      <c r="H142" s="103" t="s">
        <v>61</v>
      </c>
      <c r="I142" s="103" t="s">
        <v>422</v>
      </c>
      <c r="J142" s="105">
        <v>44104</v>
      </c>
      <c r="K142" s="103" t="s">
        <v>574</v>
      </c>
      <c r="L142" s="77" t="str">
        <f>LEFT(Tabla6[[#This Row],[Cedula]],4)&amp;"_"&amp;COUNTIF($Q$2:$Q$63,$Q142)&amp;"_"&amp;COUNTIF($Q$2:Q142,$Q142)</f>
        <v>1717_0_1</v>
      </c>
      <c r="M142" s="94" t="str">
        <f>Tabla6[[#This Row],[Correlativo Beneficiaries]]&amp;"_"&amp;TEXT(COUNTIF($L$2:L142,Tabla6[[#This Row],[Correlativo Beneficiaries]]),"0000")</f>
        <v>1717_0_1_0001</v>
      </c>
      <c r="N142" s="103" t="s">
        <v>98</v>
      </c>
      <c r="O142" s="106"/>
      <c r="P142" s="103" t="s">
        <v>806</v>
      </c>
      <c r="Q142" s="132">
        <v>17178840</v>
      </c>
      <c r="R142" s="103" t="s">
        <v>66</v>
      </c>
      <c r="S142" s="103">
        <v>70</v>
      </c>
      <c r="T142" s="77" t="str">
        <f>IF(Tabla6[[#This Row],[Edad]]="","",IF(Tabla6[[#This Row],[Edad]]&lt;=4,"&lt;5",IF(Tabla6[[#This Row],[Edad]]&lt;=17,"5-17",IF(Tabla6[[#This Row],[Edad]]&lt;=49,"18-49","&gt;50"))))</f>
        <v>&gt;50</v>
      </c>
      <c r="U142" s="108">
        <v>47266387869</v>
      </c>
      <c r="V142" s="106"/>
      <c r="W142" s="103" t="s">
        <v>68</v>
      </c>
      <c r="X142" s="97" t="s">
        <v>68</v>
      </c>
      <c r="Y142" s="103" t="s">
        <v>67</v>
      </c>
      <c r="Z142" s="103" t="s">
        <v>67</v>
      </c>
      <c r="AA142" s="103" t="s">
        <v>67</v>
      </c>
      <c r="AB142" s="103" t="s">
        <v>67</v>
      </c>
      <c r="AC142" s="103" t="s">
        <v>67</v>
      </c>
      <c r="AD142" s="103" t="s">
        <v>67</v>
      </c>
      <c r="AE142" s="103" t="s">
        <v>67</v>
      </c>
      <c r="AF142" s="103" t="s">
        <v>68</v>
      </c>
      <c r="AG142" s="103" t="s">
        <v>67</v>
      </c>
      <c r="AH142" s="103" t="s">
        <v>67</v>
      </c>
      <c r="AI142" s="103" t="s">
        <v>68</v>
      </c>
      <c r="AJ142" s="103" t="s">
        <v>68</v>
      </c>
      <c r="AK142" s="103" t="s">
        <v>807</v>
      </c>
      <c r="AL142" s="70"/>
    </row>
    <row r="143" spans="1:38" s="69" customFormat="1" ht="15" customHeight="1">
      <c r="A143" s="98">
        <v>142</v>
      </c>
      <c r="B143" s="99" t="s">
        <v>13</v>
      </c>
      <c r="C143" s="99" t="s">
        <v>418</v>
      </c>
      <c r="D143" s="99" t="s">
        <v>419</v>
      </c>
      <c r="E143" s="99" t="s">
        <v>12</v>
      </c>
      <c r="F143" s="100" t="s">
        <v>751</v>
      </c>
      <c r="G143" s="100" t="s">
        <v>421</v>
      </c>
      <c r="H143" s="100" t="s">
        <v>61</v>
      </c>
      <c r="I143" s="100" t="s">
        <v>422</v>
      </c>
      <c r="J143" s="101">
        <v>44104</v>
      </c>
      <c r="K143" s="100" t="s">
        <v>574</v>
      </c>
      <c r="L143" s="77" t="str">
        <f>LEFT(Tabla6[[#This Row],[Cedula]],4)&amp;"_"&amp;COUNTIF($Q$2:$Q$63,$Q143)&amp;"_"&amp;COUNTIF($Q$2:Q143,$Q143)</f>
        <v>2957_0_1</v>
      </c>
      <c r="M143" s="94" t="str">
        <f>Tabla6[[#This Row],[Correlativo Beneficiaries]]&amp;"_"&amp;TEXT(COUNTIF($L$2:L143,Tabla6[[#This Row],[Correlativo Beneficiaries]]),"0000")</f>
        <v>2957_0_1_0001</v>
      </c>
      <c r="N143" s="100" t="s">
        <v>177</v>
      </c>
      <c r="O143" s="102"/>
      <c r="P143" s="100" t="s">
        <v>622</v>
      </c>
      <c r="Q143" s="131">
        <v>29577220</v>
      </c>
      <c r="R143" s="100" t="s">
        <v>66</v>
      </c>
      <c r="S143" s="100">
        <v>20</v>
      </c>
      <c r="T143" s="77" t="str">
        <f>IF(Tabla6[[#This Row],[Edad]]="","",IF(Tabla6[[#This Row],[Edad]]&lt;=4,"&lt;5",IF(Tabla6[[#This Row],[Edad]]&lt;=17,"5-17",IF(Tabla6[[#This Row],[Edad]]&lt;=49,"18-49","&gt;50"))))</f>
        <v>18-49</v>
      </c>
      <c r="U143" s="107">
        <v>4145375920</v>
      </c>
      <c r="V143" s="102"/>
      <c r="W143" s="100" t="s">
        <v>68</v>
      </c>
      <c r="X143" s="97" t="s">
        <v>67</v>
      </c>
      <c r="Y143" s="100" t="s">
        <v>67</v>
      </c>
      <c r="Z143" s="100" t="s">
        <v>67</v>
      </c>
      <c r="AA143" s="100" t="s">
        <v>68</v>
      </c>
      <c r="AB143" s="100" t="s">
        <v>68</v>
      </c>
      <c r="AC143" s="100" t="s">
        <v>68</v>
      </c>
      <c r="AD143" s="100" t="s">
        <v>68</v>
      </c>
      <c r="AE143" s="100" t="s">
        <v>67</v>
      </c>
      <c r="AF143" s="100" t="s">
        <v>68</v>
      </c>
      <c r="AG143" s="100" t="s">
        <v>67</v>
      </c>
      <c r="AH143" s="100" t="s">
        <v>68</v>
      </c>
      <c r="AI143" s="100" t="s">
        <v>67</v>
      </c>
      <c r="AJ143" s="100" t="s">
        <v>68</v>
      </c>
      <c r="AK143" s="102"/>
      <c r="AL143" s="163"/>
    </row>
    <row r="144" spans="1:38" s="69" customFormat="1" ht="15" customHeight="1">
      <c r="A144" s="103">
        <v>143</v>
      </c>
      <c r="B144" s="104" t="s">
        <v>13</v>
      </c>
      <c r="C144" s="104" t="s">
        <v>418</v>
      </c>
      <c r="D144" s="104" t="s">
        <v>419</v>
      </c>
      <c r="E144" s="104" t="s">
        <v>12</v>
      </c>
      <c r="F144" s="103" t="s">
        <v>751</v>
      </c>
      <c r="G144" s="103" t="s">
        <v>421</v>
      </c>
      <c r="H144" s="103" t="s">
        <v>61</v>
      </c>
      <c r="I144" s="103" t="s">
        <v>422</v>
      </c>
      <c r="J144" s="105">
        <v>44104</v>
      </c>
      <c r="K144" s="103" t="s">
        <v>574</v>
      </c>
      <c r="L144" s="77" t="str">
        <f>LEFT(Tabla6[[#This Row],[Cedula]],4)&amp;"_"&amp;COUNTIF($Q$2:$Q$63,$Q144)&amp;"_"&amp;COUNTIF($Q$2:Q144,$Q144)</f>
        <v>1920_0_1</v>
      </c>
      <c r="M144" s="94" t="str">
        <f>Tabla6[[#This Row],[Correlativo Beneficiaries]]&amp;"_"&amp;TEXT(COUNTIF($L$2:L144,Tabla6[[#This Row],[Correlativo Beneficiaries]]),"0000")</f>
        <v>1920_0_1_0001</v>
      </c>
      <c r="N144" s="103" t="s">
        <v>177</v>
      </c>
      <c r="O144" s="106"/>
      <c r="P144" s="103" t="s">
        <v>808</v>
      </c>
      <c r="Q144" s="132">
        <v>19200929</v>
      </c>
      <c r="R144" s="103" t="s">
        <v>66</v>
      </c>
      <c r="S144" s="103">
        <v>32</v>
      </c>
      <c r="T144" s="77" t="str">
        <f>IF(Tabla6[[#This Row],[Edad]]="","",IF(Tabla6[[#This Row],[Edad]]&lt;=4,"&lt;5",IF(Tabla6[[#This Row],[Edad]]&lt;=17,"5-17",IF(Tabla6[[#This Row],[Edad]]&lt;=49,"18-49","&gt;50"))))</f>
        <v>18-49</v>
      </c>
      <c r="U144" s="108">
        <v>4145375920</v>
      </c>
      <c r="V144" s="106"/>
      <c r="W144" s="103" t="s">
        <v>68</v>
      </c>
      <c r="X144" s="97" t="s">
        <v>67</v>
      </c>
      <c r="Y144" s="103" t="s">
        <v>67</v>
      </c>
      <c r="Z144" s="103" t="s">
        <v>67</v>
      </c>
      <c r="AA144" s="103" t="s">
        <v>68</v>
      </c>
      <c r="AB144" s="103" t="s">
        <v>67</v>
      </c>
      <c r="AC144" s="103" t="s">
        <v>68</v>
      </c>
      <c r="AD144" s="103" t="s">
        <v>68</v>
      </c>
      <c r="AE144" s="103" t="s">
        <v>67</v>
      </c>
      <c r="AF144" s="103" t="s">
        <v>67</v>
      </c>
      <c r="AG144" s="103" t="s">
        <v>67</v>
      </c>
      <c r="AH144" s="103" t="s">
        <v>68</v>
      </c>
      <c r="AI144" s="103" t="s">
        <v>68</v>
      </c>
      <c r="AJ144" s="103" t="s">
        <v>68</v>
      </c>
      <c r="AK144" s="106"/>
      <c r="AL144" s="70"/>
    </row>
    <row r="145" spans="1:38" s="69" customFormat="1" ht="15" customHeight="1">
      <c r="A145" s="98">
        <v>144</v>
      </c>
      <c r="B145" s="99" t="s">
        <v>13</v>
      </c>
      <c r="C145" s="99" t="s">
        <v>418</v>
      </c>
      <c r="D145" s="99" t="s">
        <v>809</v>
      </c>
      <c r="E145" s="99" t="s">
        <v>810</v>
      </c>
      <c r="F145" s="100" t="s">
        <v>811</v>
      </c>
      <c r="G145" s="100" t="s">
        <v>812</v>
      </c>
      <c r="H145" s="100" t="s">
        <v>61</v>
      </c>
      <c r="I145" s="100" t="s">
        <v>422</v>
      </c>
      <c r="J145" s="101">
        <v>44104</v>
      </c>
      <c r="K145" s="100" t="s">
        <v>423</v>
      </c>
      <c r="L145" s="77" t="str">
        <f>LEFT(Tabla6[[#This Row],[Cedula]],4)&amp;"_"&amp;COUNTIF($Q$2:$Q$63,$Q145)&amp;"_"&amp;COUNTIF($Q$2:Q145,$Q145)</f>
        <v>1609_0_1</v>
      </c>
      <c r="M145" s="94" t="str">
        <f>Tabla6[[#This Row],[Correlativo Beneficiaries]]&amp;"_"&amp;TEXT(COUNTIF($L$2:L145,Tabla6[[#This Row],[Correlativo Beneficiaries]]),"0000")</f>
        <v>1609_0_1_0001</v>
      </c>
      <c r="N145" s="100" t="s">
        <v>813</v>
      </c>
      <c r="O145" s="102"/>
      <c r="P145" s="100" t="s">
        <v>182</v>
      </c>
      <c r="Q145" s="131">
        <v>16093202</v>
      </c>
      <c r="R145" s="100" t="s">
        <v>66</v>
      </c>
      <c r="S145" s="102"/>
      <c r="T145" s="77" t="str">
        <f>IF(Tabla6[[#This Row],[Edad]]="","",IF(Tabla6[[#This Row],[Edad]]&lt;=4,"&lt;5",IF(Tabla6[[#This Row],[Edad]]&lt;=17,"5-17",IF(Tabla6[[#This Row],[Edad]]&lt;=49,"18-49","&gt;50"))))</f>
        <v/>
      </c>
      <c r="U145" s="100" t="s">
        <v>814</v>
      </c>
      <c r="V145" s="109"/>
      <c r="W145" s="100" t="s">
        <v>68</v>
      </c>
      <c r="X145" s="97" t="s">
        <v>67</v>
      </c>
      <c r="Y145" s="100" t="s">
        <v>67</v>
      </c>
      <c r="Z145" s="100" t="s">
        <v>68</v>
      </c>
      <c r="AA145" s="100" t="s">
        <v>68</v>
      </c>
      <c r="AB145" s="100" t="s">
        <v>68</v>
      </c>
      <c r="AC145" s="100" t="s">
        <v>68</v>
      </c>
      <c r="AD145" s="100" t="s">
        <v>68</v>
      </c>
      <c r="AE145" s="100" t="s">
        <v>67</v>
      </c>
      <c r="AF145" s="100" t="s">
        <v>68</v>
      </c>
      <c r="AG145" s="100" t="s">
        <v>67</v>
      </c>
      <c r="AH145" s="100" t="s">
        <v>68</v>
      </c>
      <c r="AI145" s="100" t="s">
        <v>68</v>
      </c>
      <c r="AJ145" s="100" t="s">
        <v>68</v>
      </c>
      <c r="AK145" s="100" t="s">
        <v>815</v>
      </c>
      <c r="AL145" s="163"/>
    </row>
    <row r="146" spans="1:38" s="69" customFormat="1" ht="15" customHeight="1">
      <c r="A146" s="103">
        <v>145</v>
      </c>
      <c r="B146" s="104" t="s">
        <v>13</v>
      </c>
      <c r="C146" s="104" t="s">
        <v>418</v>
      </c>
      <c r="D146" s="104" t="s">
        <v>809</v>
      </c>
      <c r="E146" s="104" t="s">
        <v>810</v>
      </c>
      <c r="F146" s="103" t="s">
        <v>811</v>
      </c>
      <c r="G146" s="103" t="s">
        <v>812</v>
      </c>
      <c r="H146" s="103" t="s">
        <v>61</v>
      </c>
      <c r="I146" s="103" t="s">
        <v>422</v>
      </c>
      <c r="J146" s="105">
        <v>44104</v>
      </c>
      <c r="K146" s="103" t="s">
        <v>423</v>
      </c>
      <c r="L146" s="77" t="str">
        <f>LEFT(Tabla6[[#This Row],[Cedula]],4)&amp;"_"&amp;COUNTIF($Q$2:$Q$63,$Q146)&amp;"_"&amp;COUNTIF($Q$2:Q146,$Q146)</f>
        <v>2555_0_1</v>
      </c>
      <c r="M146" s="94" t="str">
        <f>Tabla6[[#This Row],[Correlativo Beneficiaries]]&amp;"_"&amp;TEXT(COUNTIF($L$2:L146,Tabla6[[#This Row],[Correlativo Beneficiaries]]),"0000")</f>
        <v>2555_0_1_0001</v>
      </c>
      <c r="N146" s="103" t="s">
        <v>597</v>
      </c>
      <c r="O146" s="106"/>
      <c r="P146" s="103" t="s">
        <v>816</v>
      </c>
      <c r="Q146" s="132">
        <v>25555555</v>
      </c>
      <c r="R146" s="103" t="s">
        <v>66</v>
      </c>
      <c r="S146" s="106"/>
      <c r="T146" s="77" t="str">
        <f>IF(Tabla6[[#This Row],[Edad]]="","",IF(Tabla6[[#This Row],[Edad]]&lt;=4,"&lt;5",IF(Tabla6[[#This Row],[Edad]]&lt;=17,"5-17",IF(Tabla6[[#This Row],[Edad]]&lt;=49,"18-49","&gt;50"))))</f>
        <v/>
      </c>
      <c r="U146" s="103" t="s">
        <v>817</v>
      </c>
      <c r="V146" s="106"/>
      <c r="W146" s="103" t="s">
        <v>68</v>
      </c>
      <c r="X146" s="97" t="s">
        <v>67</v>
      </c>
      <c r="Y146" s="103" t="s">
        <v>67</v>
      </c>
      <c r="Z146" s="103" t="s">
        <v>68</v>
      </c>
      <c r="AA146" s="103" t="s">
        <v>68</v>
      </c>
      <c r="AB146" s="103" t="s">
        <v>68</v>
      </c>
      <c r="AC146" s="103" t="s">
        <v>68</v>
      </c>
      <c r="AD146" s="103" t="s">
        <v>68</v>
      </c>
      <c r="AE146" s="103" t="s">
        <v>67</v>
      </c>
      <c r="AF146" s="103" t="s">
        <v>68</v>
      </c>
      <c r="AG146" s="103" t="s">
        <v>67</v>
      </c>
      <c r="AH146" s="103" t="s">
        <v>68</v>
      </c>
      <c r="AI146" s="103" t="s">
        <v>68</v>
      </c>
      <c r="AJ146" s="103" t="s">
        <v>68</v>
      </c>
      <c r="AK146" s="103" t="s">
        <v>818</v>
      </c>
      <c r="AL146" s="70"/>
    </row>
    <row r="147" spans="1:38" s="69" customFormat="1" ht="15" customHeight="1">
      <c r="A147" s="98">
        <v>146</v>
      </c>
      <c r="B147" s="99" t="s">
        <v>13</v>
      </c>
      <c r="C147" s="99" t="s">
        <v>418</v>
      </c>
      <c r="D147" s="99" t="s">
        <v>809</v>
      </c>
      <c r="E147" s="99" t="s">
        <v>810</v>
      </c>
      <c r="F147" s="100" t="s">
        <v>811</v>
      </c>
      <c r="G147" s="100" t="s">
        <v>812</v>
      </c>
      <c r="H147" s="100" t="s">
        <v>61</v>
      </c>
      <c r="I147" s="100" t="s">
        <v>422</v>
      </c>
      <c r="J147" s="101">
        <v>44104</v>
      </c>
      <c r="K147" s="100" t="s">
        <v>423</v>
      </c>
      <c r="L147" s="77" t="str">
        <f>LEFT(Tabla6[[#This Row],[Cedula]],4)&amp;"_"&amp;COUNTIF($Q$2:$Q$63,$Q147)&amp;"_"&amp;COUNTIF($Q$2:Q147,$Q147)</f>
        <v>3061_0_1</v>
      </c>
      <c r="M147" s="94" t="str">
        <f>Tabla6[[#This Row],[Correlativo Beneficiaries]]&amp;"_"&amp;TEXT(COUNTIF($L$2:L147,Tabla6[[#This Row],[Correlativo Beneficiaries]]),"0000")</f>
        <v>3061_0_1_0001</v>
      </c>
      <c r="N147" s="100" t="s">
        <v>586</v>
      </c>
      <c r="O147" s="102"/>
      <c r="P147" s="100" t="s">
        <v>819</v>
      </c>
      <c r="Q147" s="131">
        <v>30614146</v>
      </c>
      <c r="R147" s="100" t="s">
        <v>66</v>
      </c>
      <c r="S147" s="100">
        <v>15</v>
      </c>
      <c r="T147" s="77" t="str">
        <f>IF(Tabla6[[#This Row],[Edad]]="","",IF(Tabla6[[#This Row],[Edad]]&lt;=4,"&lt;5",IF(Tabla6[[#This Row],[Edad]]&lt;=17,"5-17",IF(Tabla6[[#This Row],[Edad]]&lt;=49,"18-49","&gt;50"))))</f>
        <v>5-17</v>
      </c>
      <c r="U147" s="100" t="s">
        <v>820</v>
      </c>
      <c r="V147" s="102"/>
      <c r="W147" s="100" t="s">
        <v>68</v>
      </c>
      <c r="X147" s="97" t="s">
        <v>67</v>
      </c>
      <c r="Y147" s="100" t="s">
        <v>68</v>
      </c>
      <c r="Z147" s="100" t="s">
        <v>68</v>
      </c>
      <c r="AA147" s="100" t="s">
        <v>68</v>
      </c>
      <c r="AB147" s="100" t="s">
        <v>67</v>
      </c>
      <c r="AC147" s="100" t="s">
        <v>68</v>
      </c>
      <c r="AD147" s="100" t="s">
        <v>68</v>
      </c>
      <c r="AE147" s="100" t="s">
        <v>68</v>
      </c>
      <c r="AF147" s="100" t="s">
        <v>68</v>
      </c>
      <c r="AG147" s="100" t="s">
        <v>67</v>
      </c>
      <c r="AH147" s="100" t="s">
        <v>67</v>
      </c>
      <c r="AI147" s="100" t="s">
        <v>67</v>
      </c>
      <c r="AJ147" s="100" t="s">
        <v>68</v>
      </c>
      <c r="AK147" s="100" t="s">
        <v>609</v>
      </c>
      <c r="AL147" s="163"/>
    </row>
    <row r="148" spans="1:38" s="69" customFormat="1" ht="15" customHeight="1">
      <c r="A148" s="103">
        <v>147</v>
      </c>
      <c r="B148" s="104" t="s">
        <v>13</v>
      </c>
      <c r="C148" s="104" t="s">
        <v>418</v>
      </c>
      <c r="D148" s="104" t="s">
        <v>809</v>
      </c>
      <c r="E148" s="104" t="s">
        <v>810</v>
      </c>
      <c r="F148" s="103" t="s">
        <v>811</v>
      </c>
      <c r="G148" s="103" t="s">
        <v>812</v>
      </c>
      <c r="H148" s="103" t="s">
        <v>61</v>
      </c>
      <c r="I148" s="103" t="s">
        <v>422</v>
      </c>
      <c r="J148" s="105">
        <v>44104</v>
      </c>
      <c r="K148" s="103" t="s">
        <v>423</v>
      </c>
      <c r="L148" s="77" t="str">
        <f>LEFT(Tabla6[[#This Row],[Cedula]],4)&amp;"_"&amp;COUNTIF($Q$2:$Q$63,$Q148)&amp;"_"&amp;COUNTIF($Q$2:Q148,$Q148)</f>
        <v>3062_0_1</v>
      </c>
      <c r="M148" s="94" t="str">
        <f>Tabla6[[#This Row],[Correlativo Beneficiaries]]&amp;"_"&amp;TEXT(COUNTIF($L$2:L148,Tabla6[[#This Row],[Correlativo Beneficiaries]]),"0000")</f>
        <v>3062_0_1_0001</v>
      </c>
      <c r="N148" s="103" t="s">
        <v>821</v>
      </c>
      <c r="O148" s="106"/>
      <c r="P148" s="103" t="s">
        <v>822</v>
      </c>
      <c r="Q148" s="132">
        <v>30629783</v>
      </c>
      <c r="R148" s="103" t="s">
        <v>66</v>
      </c>
      <c r="S148" s="103">
        <v>15</v>
      </c>
      <c r="T148" s="77" t="str">
        <f>IF(Tabla6[[#This Row],[Edad]]="","",IF(Tabla6[[#This Row],[Edad]]&lt;=4,"&lt;5",IF(Tabla6[[#This Row],[Edad]]&lt;=17,"5-17",IF(Tabla6[[#This Row],[Edad]]&lt;=49,"18-49","&gt;50"))))</f>
        <v>5-17</v>
      </c>
      <c r="U148" s="103" t="s">
        <v>823</v>
      </c>
      <c r="V148" s="106"/>
      <c r="W148" s="103" t="s">
        <v>68</v>
      </c>
      <c r="X148" s="97" t="s">
        <v>67</v>
      </c>
      <c r="Y148" s="103" t="s">
        <v>68</v>
      </c>
      <c r="Z148" s="103" t="s">
        <v>68</v>
      </c>
      <c r="AA148" s="103" t="s">
        <v>68</v>
      </c>
      <c r="AB148" s="103" t="s">
        <v>67</v>
      </c>
      <c r="AC148" s="103" t="s">
        <v>68</v>
      </c>
      <c r="AD148" s="103" t="s">
        <v>68</v>
      </c>
      <c r="AE148" s="103" t="s">
        <v>68</v>
      </c>
      <c r="AF148" s="103" t="s">
        <v>68</v>
      </c>
      <c r="AG148" s="103" t="s">
        <v>67</v>
      </c>
      <c r="AH148" s="103" t="s">
        <v>68</v>
      </c>
      <c r="AI148" s="103" t="s">
        <v>67</v>
      </c>
      <c r="AJ148" s="103" t="s">
        <v>68</v>
      </c>
      <c r="AK148" s="103" t="s">
        <v>609</v>
      </c>
      <c r="AL148" s="70"/>
    </row>
    <row r="149" spans="1:38" s="69" customFormat="1" ht="15" customHeight="1">
      <c r="A149" s="98">
        <v>148</v>
      </c>
      <c r="B149" s="99" t="s">
        <v>13</v>
      </c>
      <c r="C149" s="99" t="s">
        <v>418</v>
      </c>
      <c r="D149" s="99" t="s">
        <v>809</v>
      </c>
      <c r="E149" s="99" t="s">
        <v>810</v>
      </c>
      <c r="F149" s="100" t="s">
        <v>811</v>
      </c>
      <c r="G149" s="100" t="s">
        <v>812</v>
      </c>
      <c r="H149" s="100" t="s">
        <v>61</v>
      </c>
      <c r="I149" s="100" t="s">
        <v>422</v>
      </c>
      <c r="J149" s="101">
        <v>44104</v>
      </c>
      <c r="K149" s="100" t="s">
        <v>423</v>
      </c>
      <c r="L149" s="77" t="str">
        <f>LEFT(Tabla6[[#This Row],[Cedula]],4)&amp;"_"&amp;COUNTIF($Q$2:$Q$63,$Q149)&amp;"_"&amp;COUNTIF($Q$2:Q149,$Q149)</f>
        <v>1922_0_1</v>
      </c>
      <c r="M149" s="94" t="str">
        <f>Tabla6[[#This Row],[Correlativo Beneficiaries]]&amp;"_"&amp;TEXT(COUNTIF($L$2:L149,Tabla6[[#This Row],[Correlativo Beneficiaries]]),"0000")</f>
        <v>1922_0_1_0001</v>
      </c>
      <c r="N149" s="100" t="s">
        <v>824</v>
      </c>
      <c r="O149" s="102"/>
      <c r="P149" s="100" t="s">
        <v>825</v>
      </c>
      <c r="Q149" s="131">
        <v>19228604</v>
      </c>
      <c r="R149" s="100" t="s">
        <v>66</v>
      </c>
      <c r="S149" s="100">
        <v>33</v>
      </c>
      <c r="T149" s="77" t="str">
        <f>IF(Tabla6[[#This Row],[Edad]]="","",IF(Tabla6[[#This Row],[Edad]]&lt;=4,"&lt;5",IF(Tabla6[[#This Row],[Edad]]&lt;=17,"5-17",IF(Tabla6[[#This Row],[Edad]]&lt;=49,"18-49","&gt;50"))))</f>
        <v>18-49</v>
      </c>
      <c r="U149" s="100" t="s">
        <v>826</v>
      </c>
      <c r="V149" s="102"/>
      <c r="W149" s="100" t="s">
        <v>68</v>
      </c>
      <c r="X149" s="97" t="s">
        <v>67</v>
      </c>
      <c r="Y149" s="100" t="s">
        <v>67</v>
      </c>
      <c r="Z149" s="100" t="s">
        <v>68</v>
      </c>
      <c r="AA149" s="100" t="s">
        <v>68</v>
      </c>
      <c r="AB149" s="100" t="s">
        <v>67</v>
      </c>
      <c r="AC149" s="100" t="s">
        <v>68</v>
      </c>
      <c r="AD149" s="100" t="s">
        <v>68</v>
      </c>
      <c r="AE149" s="100" t="s">
        <v>67</v>
      </c>
      <c r="AF149" s="100" t="s">
        <v>68</v>
      </c>
      <c r="AG149" s="100" t="s">
        <v>67</v>
      </c>
      <c r="AH149" s="100" t="s">
        <v>68</v>
      </c>
      <c r="AI149" s="100" t="s">
        <v>68</v>
      </c>
      <c r="AJ149" s="100" t="s">
        <v>68</v>
      </c>
      <c r="AK149" s="100" t="s">
        <v>609</v>
      </c>
      <c r="AL149" s="163"/>
    </row>
    <row r="150" spans="1:38" s="69" customFormat="1" ht="15" customHeight="1">
      <c r="A150" s="103">
        <v>149</v>
      </c>
      <c r="B150" s="104" t="s">
        <v>13</v>
      </c>
      <c r="C150" s="104" t="s">
        <v>418</v>
      </c>
      <c r="D150" s="104" t="s">
        <v>809</v>
      </c>
      <c r="E150" s="104" t="s">
        <v>810</v>
      </c>
      <c r="F150" s="103" t="s">
        <v>811</v>
      </c>
      <c r="G150" s="103" t="s">
        <v>812</v>
      </c>
      <c r="H150" s="103" t="s">
        <v>61</v>
      </c>
      <c r="I150" s="103" t="s">
        <v>422</v>
      </c>
      <c r="J150" s="105">
        <v>44104</v>
      </c>
      <c r="K150" s="103" t="s">
        <v>423</v>
      </c>
      <c r="L150" s="77" t="str">
        <f>LEFT(Tabla6[[#This Row],[Cedula]],4)&amp;"_"&amp;COUNTIF($Q$2:$Q$63,$Q150)&amp;"_"&amp;COUNTIF($Q$2:Q150,$Q150)</f>
        <v>2368_0_1</v>
      </c>
      <c r="M150" s="94" t="str">
        <f>Tabla6[[#This Row],[Correlativo Beneficiaries]]&amp;"_"&amp;TEXT(COUNTIF($L$2:L150,Tabla6[[#This Row],[Correlativo Beneficiaries]]),"0000")</f>
        <v>2368_0_1_0001</v>
      </c>
      <c r="N150" s="103" t="s">
        <v>827</v>
      </c>
      <c r="O150" s="106"/>
      <c r="P150" s="103" t="s">
        <v>828</v>
      </c>
      <c r="Q150" s="132">
        <v>23682916</v>
      </c>
      <c r="R150" s="103" t="s">
        <v>66</v>
      </c>
      <c r="S150" s="103">
        <v>28</v>
      </c>
      <c r="T150" s="77" t="str">
        <f>IF(Tabla6[[#This Row],[Edad]]="","",IF(Tabla6[[#This Row],[Edad]]&lt;=4,"&lt;5",IF(Tabla6[[#This Row],[Edad]]&lt;=17,"5-17",IF(Tabla6[[#This Row],[Edad]]&lt;=49,"18-49","&gt;50"))))</f>
        <v>18-49</v>
      </c>
      <c r="U150" s="103" t="s">
        <v>817</v>
      </c>
      <c r="V150" s="106"/>
      <c r="W150" s="103" t="s">
        <v>68</v>
      </c>
      <c r="X150" s="97" t="s">
        <v>67</v>
      </c>
      <c r="Y150" s="103" t="s">
        <v>68</v>
      </c>
      <c r="Z150" s="103" t="s">
        <v>68</v>
      </c>
      <c r="AA150" s="103" t="s">
        <v>67</v>
      </c>
      <c r="AB150" s="103" t="s">
        <v>68</v>
      </c>
      <c r="AC150" s="103" t="s">
        <v>68</v>
      </c>
      <c r="AD150" s="103" t="s">
        <v>68</v>
      </c>
      <c r="AE150" s="103" t="s">
        <v>68</v>
      </c>
      <c r="AF150" s="103" t="s">
        <v>68</v>
      </c>
      <c r="AG150" s="103" t="s">
        <v>67</v>
      </c>
      <c r="AH150" s="103" t="s">
        <v>68</v>
      </c>
      <c r="AI150" s="103" t="s">
        <v>67</v>
      </c>
      <c r="AJ150" s="103" t="s">
        <v>68</v>
      </c>
      <c r="AK150" s="103" t="s">
        <v>46</v>
      </c>
      <c r="AL150" s="70"/>
    </row>
    <row r="151" spans="1:38" s="69" customFormat="1" ht="15" customHeight="1">
      <c r="A151" s="98">
        <v>150</v>
      </c>
      <c r="B151" s="99" t="s">
        <v>13</v>
      </c>
      <c r="C151" s="99" t="s">
        <v>418</v>
      </c>
      <c r="D151" s="99" t="s">
        <v>809</v>
      </c>
      <c r="E151" s="99" t="s">
        <v>810</v>
      </c>
      <c r="F151" s="100" t="s">
        <v>811</v>
      </c>
      <c r="G151" s="100" t="s">
        <v>812</v>
      </c>
      <c r="H151" s="100" t="s">
        <v>61</v>
      </c>
      <c r="I151" s="100" t="s">
        <v>422</v>
      </c>
      <c r="J151" s="101">
        <v>44104</v>
      </c>
      <c r="K151" s="100" t="s">
        <v>423</v>
      </c>
      <c r="L151" s="77" t="str">
        <f>LEFT(Tabla6[[#This Row],[Cedula]],4)&amp;"_"&amp;COUNTIF($Q$2:$Q$63,$Q151)&amp;"_"&amp;COUNTIF($Q$2:Q151,$Q151)</f>
        <v>1975_0_1</v>
      </c>
      <c r="M151" s="94" t="str">
        <f>Tabla6[[#This Row],[Correlativo Beneficiaries]]&amp;"_"&amp;TEXT(COUNTIF($L$2:L151,Tabla6[[#This Row],[Correlativo Beneficiaries]]),"0000")</f>
        <v>1975_0_1_0001</v>
      </c>
      <c r="N151" s="100" t="s">
        <v>458</v>
      </c>
      <c r="O151" s="102"/>
      <c r="P151" s="100" t="s">
        <v>829</v>
      </c>
      <c r="Q151" s="131">
        <v>19753608</v>
      </c>
      <c r="R151" s="100" t="s">
        <v>66</v>
      </c>
      <c r="S151" s="100">
        <v>32</v>
      </c>
      <c r="T151" s="77" t="str">
        <f>IF(Tabla6[[#This Row],[Edad]]="","",IF(Tabla6[[#This Row],[Edad]]&lt;=4,"&lt;5",IF(Tabla6[[#This Row],[Edad]]&lt;=17,"5-17",IF(Tabla6[[#This Row],[Edad]]&lt;=49,"18-49","&gt;50"))))</f>
        <v>18-49</v>
      </c>
      <c r="U151" s="100" t="s">
        <v>830</v>
      </c>
      <c r="V151" s="102"/>
      <c r="W151" s="100" t="s">
        <v>68</v>
      </c>
      <c r="X151" s="97" t="s">
        <v>67</v>
      </c>
      <c r="Y151" s="100" t="s">
        <v>67</v>
      </c>
      <c r="Z151" s="100" t="s">
        <v>68</v>
      </c>
      <c r="AA151" s="100" t="s">
        <v>67</v>
      </c>
      <c r="AB151" s="100" t="s">
        <v>68</v>
      </c>
      <c r="AC151" s="100" t="s">
        <v>68</v>
      </c>
      <c r="AD151" s="100" t="s">
        <v>68</v>
      </c>
      <c r="AE151" s="100" t="s">
        <v>68</v>
      </c>
      <c r="AF151" s="100" t="s">
        <v>68</v>
      </c>
      <c r="AG151" s="100" t="s">
        <v>67</v>
      </c>
      <c r="AH151" s="100" t="s">
        <v>67</v>
      </c>
      <c r="AI151" s="100" t="s">
        <v>68</v>
      </c>
      <c r="AJ151" s="100" t="s">
        <v>68</v>
      </c>
      <c r="AK151" s="100" t="s">
        <v>46</v>
      </c>
      <c r="AL151" s="163"/>
    </row>
    <row r="152" spans="1:38" s="69" customFormat="1" ht="15" customHeight="1">
      <c r="A152" s="103">
        <v>151</v>
      </c>
      <c r="B152" s="104" t="s">
        <v>13</v>
      </c>
      <c r="C152" s="104" t="s">
        <v>418</v>
      </c>
      <c r="D152" s="104" t="s">
        <v>809</v>
      </c>
      <c r="E152" s="104" t="s">
        <v>810</v>
      </c>
      <c r="F152" s="103" t="s">
        <v>811</v>
      </c>
      <c r="G152" s="103" t="s">
        <v>812</v>
      </c>
      <c r="H152" s="103" t="s">
        <v>61</v>
      </c>
      <c r="I152" s="103" t="s">
        <v>422</v>
      </c>
      <c r="J152" s="105">
        <v>44104</v>
      </c>
      <c r="K152" s="103" t="s">
        <v>423</v>
      </c>
      <c r="L152" s="77" t="str">
        <f>LEFT(Tabla6[[#This Row],[Cedula]],4)&amp;"_"&amp;COUNTIF($Q$2:$Q$63,$Q152)&amp;"_"&amp;COUNTIF($Q$2:Q152,$Q152)</f>
        <v>1858_0_1</v>
      </c>
      <c r="M152" s="94" t="str">
        <f>Tabla6[[#This Row],[Correlativo Beneficiaries]]&amp;"_"&amp;TEXT(COUNTIF($L$2:L152,Tabla6[[#This Row],[Correlativo Beneficiaries]]),"0000")</f>
        <v>1858_0_1_0001</v>
      </c>
      <c r="N152" s="103" t="s">
        <v>109</v>
      </c>
      <c r="O152" s="106"/>
      <c r="P152" s="103" t="s">
        <v>831</v>
      </c>
      <c r="Q152" s="132">
        <v>18585777</v>
      </c>
      <c r="R152" s="103" t="s">
        <v>66</v>
      </c>
      <c r="S152" s="103">
        <v>35</v>
      </c>
      <c r="T152" s="77" t="str">
        <f>IF(Tabla6[[#This Row],[Edad]]="","",IF(Tabla6[[#This Row],[Edad]]&lt;=4,"&lt;5",IF(Tabla6[[#This Row],[Edad]]&lt;=17,"5-17",IF(Tabla6[[#This Row],[Edad]]&lt;=49,"18-49","&gt;50"))))</f>
        <v>18-49</v>
      </c>
      <c r="U152" s="103" t="s">
        <v>832</v>
      </c>
      <c r="V152" s="106"/>
      <c r="W152" s="103" t="s">
        <v>68</v>
      </c>
      <c r="X152" s="97" t="s">
        <v>67</v>
      </c>
      <c r="Y152" s="103" t="s">
        <v>67</v>
      </c>
      <c r="Z152" s="103" t="s">
        <v>68</v>
      </c>
      <c r="AA152" s="103" t="s">
        <v>67</v>
      </c>
      <c r="AB152" s="103" t="s">
        <v>68</v>
      </c>
      <c r="AC152" s="103" t="s">
        <v>68</v>
      </c>
      <c r="AD152" s="103" t="s">
        <v>68</v>
      </c>
      <c r="AE152" s="103" t="s">
        <v>68</v>
      </c>
      <c r="AF152" s="103" t="s">
        <v>68</v>
      </c>
      <c r="AG152" s="103" t="s">
        <v>67</v>
      </c>
      <c r="AH152" s="103" t="s">
        <v>68</v>
      </c>
      <c r="AI152" s="103" t="s">
        <v>68</v>
      </c>
      <c r="AJ152" s="103" t="s">
        <v>68</v>
      </c>
      <c r="AK152" s="103" t="s">
        <v>46</v>
      </c>
      <c r="AL152" s="70"/>
    </row>
    <row r="153" spans="1:38" s="69" customFormat="1" ht="15" customHeight="1">
      <c r="A153" s="98">
        <v>152</v>
      </c>
      <c r="B153" s="99" t="s">
        <v>13</v>
      </c>
      <c r="C153" s="99" t="s">
        <v>418</v>
      </c>
      <c r="D153" s="99" t="s">
        <v>809</v>
      </c>
      <c r="E153" s="99" t="s">
        <v>810</v>
      </c>
      <c r="F153" s="100" t="s">
        <v>811</v>
      </c>
      <c r="G153" s="100" t="s">
        <v>812</v>
      </c>
      <c r="H153" s="100" t="s">
        <v>61</v>
      </c>
      <c r="I153" s="100" t="s">
        <v>422</v>
      </c>
      <c r="J153" s="101">
        <v>44104</v>
      </c>
      <c r="K153" s="100" t="s">
        <v>423</v>
      </c>
      <c r="L153" s="77" t="str">
        <f>LEFT(Tabla6[[#This Row],[Cedula]],4)&amp;"_"&amp;COUNTIF($Q$2:$Q$63,$Q153)&amp;"_"&amp;COUNTIF($Q$2:Q153,$Q153)</f>
        <v>1009_0_1</v>
      </c>
      <c r="M153" s="94" t="str">
        <f>Tabla6[[#This Row],[Correlativo Beneficiaries]]&amp;"_"&amp;TEXT(COUNTIF($L$2:L153,Tabla6[[#This Row],[Correlativo Beneficiaries]]),"0000")</f>
        <v>1009_0_1_0001</v>
      </c>
      <c r="N153" s="100" t="s">
        <v>506</v>
      </c>
      <c r="O153" s="102"/>
      <c r="P153" s="100" t="s">
        <v>833</v>
      </c>
      <c r="Q153" s="131">
        <v>10098898</v>
      </c>
      <c r="R153" s="100" t="s">
        <v>66</v>
      </c>
      <c r="S153" s="100">
        <v>30</v>
      </c>
      <c r="T153" s="77" t="str">
        <f>IF(Tabla6[[#This Row],[Edad]]="","",IF(Tabla6[[#This Row],[Edad]]&lt;=4,"&lt;5",IF(Tabla6[[#This Row],[Edad]]&lt;=17,"5-17",IF(Tabla6[[#This Row],[Edad]]&lt;=49,"18-49","&gt;50"))))</f>
        <v>18-49</v>
      </c>
      <c r="U153" s="100" t="s">
        <v>834</v>
      </c>
      <c r="V153" s="102"/>
      <c r="W153" s="100" t="s">
        <v>68</v>
      </c>
      <c r="X153" s="97" t="s">
        <v>67</v>
      </c>
      <c r="Y153" s="100" t="s">
        <v>67</v>
      </c>
      <c r="Z153" s="100" t="s">
        <v>68</v>
      </c>
      <c r="AA153" s="100" t="s">
        <v>68</v>
      </c>
      <c r="AB153" s="100" t="s">
        <v>67</v>
      </c>
      <c r="AC153" s="100" t="s">
        <v>68</v>
      </c>
      <c r="AD153" s="100" t="s">
        <v>68</v>
      </c>
      <c r="AE153" s="100" t="s">
        <v>68</v>
      </c>
      <c r="AF153" s="100" t="s">
        <v>68</v>
      </c>
      <c r="AG153" s="100" t="s">
        <v>67</v>
      </c>
      <c r="AH153" s="100" t="s">
        <v>67</v>
      </c>
      <c r="AI153" s="100" t="s">
        <v>68</v>
      </c>
      <c r="AJ153" s="100" t="s">
        <v>68</v>
      </c>
      <c r="AK153" s="100" t="s">
        <v>609</v>
      </c>
      <c r="AL153" s="163"/>
    </row>
    <row r="154" spans="1:38" s="69" customFormat="1" ht="15" customHeight="1">
      <c r="A154" s="103">
        <v>153</v>
      </c>
      <c r="B154" s="104" t="s">
        <v>13</v>
      </c>
      <c r="C154" s="104" t="s">
        <v>418</v>
      </c>
      <c r="D154" s="104" t="s">
        <v>809</v>
      </c>
      <c r="E154" s="104" t="s">
        <v>810</v>
      </c>
      <c r="F154" s="103" t="s">
        <v>811</v>
      </c>
      <c r="G154" s="103" t="s">
        <v>812</v>
      </c>
      <c r="H154" s="103" t="s">
        <v>61</v>
      </c>
      <c r="I154" s="103" t="s">
        <v>422</v>
      </c>
      <c r="J154" s="105">
        <v>44104</v>
      </c>
      <c r="K154" s="103" t="s">
        <v>423</v>
      </c>
      <c r="L154" s="77" t="str">
        <f>LEFT(Tabla6[[#This Row],[Cedula]],4)&amp;"_"&amp;COUNTIF($Q$2:$Q$63,$Q154)&amp;"_"&amp;COUNTIF($Q$2:Q154,$Q154)</f>
        <v>3030_0_1</v>
      </c>
      <c r="M154" s="94" t="str">
        <f>Tabla6[[#This Row],[Correlativo Beneficiaries]]&amp;"_"&amp;TEXT(COUNTIF($L$2:L154,Tabla6[[#This Row],[Correlativo Beneficiaries]]),"0000")</f>
        <v>3030_0_1_0001</v>
      </c>
      <c r="N154" s="103" t="s">
        <v>835</v>
      </c>
      <c r="O154" s="106"/>
      <c r="P154" s="103" t="s">
        <v>115</v>
      </c>
      <c r="Q154" s="132">
        <v>30300118</v>
      </c>
      <c r="R154" s="103" t="s">
        <v>66</v>
      </c>
      <c r="S154" s="103">
        <v>16</v>
      </c>
      <c r="T154" s="77" t="str">
        <f>IF(Tabla6[[#This Row],[Edad]]="","",IF(Tabla6[[#This Row],[Edad]]&lt;=4,"&lt;5",IF(Tabla6[[#This Row],[Edad]]&lt;=17,"5-17",IF(Tabla6[[#This Row],[Edad]]&lt;=49,"18-49","&gt;50"))))</f>
        <v>5-17</v>
      </c>
      <c r="U154" s="103" t="s">
        <v>836</v>
      </c>
      <c r="V154" s="106"/>
      <c r="W154" s="103" t="s">
        <v>68</v>
      </c>
      <c r="X154" s="97" t="s">
        <v>67</v>
      </c>
      <c r="Y154" s="103" t="s">
        <v>68</v>
      </c>
      <c r="Z154" s="103" t="s">
        <v>68</v>
      </c>
      <c r="AA154" s="103" t="s">
        <v>68</v>
      </c>
      <c r="AB154" s="103" t="s">
        <v>68</v>
      </c>
      <c r="AC154" s="103" t="s">
        <v>68</v>
      </c>
      <c r="AD154" s="103" t="s">
        <v>68</v>
      </c>
      <c r="AE154" s="103" t="s">
        <v>68</v>
      </c>
      <c r="AF154" s="103" t="s">
        <v>68</v>
      </c>
      <c r="AG154" s="103" t="s">
        <v>67</v>
      </c>
      <c r="AH154" s="103" t="s">
        <v>68</v>
      </c>
      <c r="AI154" s="103" t="s">
        <v>67</v>
      </c>
      <c r="AJ154" s="103" t="s">
        <v>68</v>
      </c>
      <c r="AK154" s="103" t="s">
        <v>837</v>
      </c>
      <c r="AL154" s="70"/>
    </row>
    <row r="155" spans="1:38" s="69" customFormat="1" ht="15" customHeight="1">
      <c r="A155" s="98">
        <v>154</v>
      </c>
      <c r="B155" s="99" t="s">
        <v>13</v>
      </c>
      <c r="C155" s="99" t="s">
        <v>418</v>
      </c>
      <c r="D155" s="99" t="s">
        <v>809</v>
      </c>
      <c r="E155" s="99" t="s">
        <v>810</v>
      </c>
      <c r="F155" s="100" t="s">
        <v>811</v>
      </c>
      <c r="G155" s="100" t="s">
        <v>812</v>
      </c>
      <c r="H155" s="100" t="s">
        <v>61</v>
      </c>
      <c r="I155" s="100" t="s">
        <v>422</v>
      </c>
      <c r="J155" s="101">
        <v>44104</v>
      </c>
      <c r="K155" s="100" t="s">
        <v>423</v>
      </c>
      <c r="L155" s="77" t="str">
        <f>LEFT(Tabla6[[#This Row],[Cedula]],4)&amp;"_"&amp;COUNTIF($Q$2:$Q$63,$Q155)&amp;"_"&amp;COUNTIF($Q$2:Q155,$Q155)</f>
        <v>1753_0_1</v>
      </c>
      <c r="M155" s="94" t="str">
        <f>Tabla6[[#This Row],[Correlativo Beneficiaries]]&amp;"_"&amp;TEXT(COUNTIF($L$2:L155,Tabla6[[#This Row],[Correlativo Beneficiaries]]),"0000")</f>
        <v>1753_0_1_0001</v>
      </c>
      <c r="N155" s="100" t="s">
        <v>73</v>
      </c>
      <c r="O155" s="102"/>
      <c r="P155" s="100" t="s">
        <v>838</v>
      </c>
      <c r="Q155" s="131">
        <v>17531090</v>
      </c>
      <c r="R155" s="100" t="s">
        <v>66</v>
      </c>
      <c r="S155" s="100">
        <v>35</v>
      </c>
      <c r="T155" s="77" t="str">
        <f>IF(Tabla6[[#This Row],[Edad]]="","",IF(Tabla6[[#This Row],[Edad]]&lt;=4,"&lt;5",IF(Tabla6[[#This Row],[Edad]]&lt;=17,"5-17",IF(Tabla6[[#This Row],[Edad]]&lt;=49,"18-49","&gt;50"))))</f>
        <v>18-49</v>
      </c>
      <c r="U155" s="100" t="s">
        <v>839</v>
      </c>
      <c r="V155" s="102"/>
      <c r="W155" s="100" t="s">
        <v>68</v>
      </c>
      <c r="X155" s="97" t="s">
        <v>67</v>
      </c>
      <c r="Y155" s="100" t="s">
        <v>67</v>
      </c>
      <c r="Z155" s="100" t="s">
        <v>68</v>
      </c>
      <c r="AA155" s="100" t="s">
        <v>68</v>
      </c>
      <c r="AB155" s="100" t="s">
        <v>68</v>
      </c>
      <c r="AC155" s="100" t="s">
        <v>68</v>
      </c>
      <c r="AD155" s="100" t="s">
        <v>68</v>
      </c>
      <c r="AE155" s="100" t="s">
        <v>68</v>
      </c>
      <c r="AF155" s="100" t="s">
        <v>68</v>
      </c>
      <c r="AG155" s="100" t="s">
        <v>67</v>
      </c>
      <c r="AH155" s="100" t="s">
        <v>68</v>
      </c>
      <c r="AI155" s="100" t="s">
        <v>68</v>
      </c>
      <c r="AJ155" s="100" t="s">
        <v>68</v>
      </c>
      <c r="AK155" s="100" t="s">
        <v>521</v>
      </c>
      <c r="AL155" s="163"/>
    </row>
    <row r="156" spans="1:38" s="69" customFormat="1" ht="15" customHeight="1">
      <c r="A156" s="103">
        <v>155</v>
      </c>
      <c r="B156" s="104" t="s">
        <v>13</v>
      </c>
      <c r="C156" s="104" t="s">
        <v>418</v>
      </c>
      <c r="D156" s="104" t="s">
        <v>809</v>
      </c>
      <c r="E156" s="104" t="s">
        <v>810</v>
      </c>
      <c r="F156" s="103" t="s">
        <v>811</v>
      </c>
      <c r="G156" s="103" t="s">
        <v>812</v>
      </c>
      <c r="H156" s="103" t="s">
        <v>61</v>
      </c>
      <c r="I156" s="103" t="s">
        <v>422</v>
      </c>
      <c r="J156" s="105">
        <v>44104</v>
      </c>
      <c r="K156" s="103" t="s">
        <v>423</v>
      </c>
      <c r="L156" s="77" t="str">
        <f>LEFT(Tabla6[[#This Row],[Cedula]],4)&amp;"_"&amp;COUNTIF($Q$2:$Q$63,$Q156)&amp;"_"&amp;COUNTIF($Q$2:Q156,$Q156)</f>
        <v>2990_0_1</v>
      </c>
      <c r="M156" s="94" t="str">
        <f>Tabla6[[#This Row],[Correlativo Beneficiaries]]&amp;"_"&amp;TEXT(COUNTIF($L$2:L156,Tabla6[[#This Row],[Correlativo Beneficiaries]]),"0000")</f>
        <v>2990_0_1_0001</v>
      </c>
      <c r="N156" s="103" t="s">
        <v>178</v>
      </c>
      <c r="O156" s="106"/>
      <c r="P156" s="103" t="s">
        <v>840</v>
      </c>
      <c r="Q156" s="132">
        <v>29905456</v>
      </c>
      <c r="R156" s="103" t="s">
        <v>66</v>
      </c>
      <c r="S156" s="103">
        <v>18</v>
      </c>
      <c r="T156" s="77" t="str">
        <f>IF(Tabla6[[#This Row],[Edad]]="","",IF(Tabla6[[#This Row],[Edad]]&lt;=4,"&lt;5",IF(Tabla6[[#This Row],[Edad]]&lt;=17,"5-17",IF(Tabla6[[#This Row],[Edad]]&lt;=49,"18-49","&gt;50"))))</f>
        <v>18-49</v>
      </c>
      <c r="U156" s="103" t="s">
        <v>841</v>
      </c>
      <c r="V156" s="106"/>
      <c r="W156" s="103" t="s">
        <v>68</v>
      </c>
      <c r="X156" s="97" t="s">
        <v>67</v>
      </c>
      <c r="Y156" s="103" t="s">
        <v>68</v>
      </c>
      <c r="Z156" s="103" t="s">
        <v>68</v>
      </c>
      <c r="AA156" s="103" t="s">
        <v>68</v>
      </c>
      <c r="AB156" s="103" t="s">
        <v>67</v>
      </c>
      <c r="AC156" s="103" t="s">
        <v>68</v>
      </c>
      <c r="AD156" s="103" t="s">
        <v>68</v>
      </c>
      <c r="AE156" s="103" t="s">
        <v>68</v>
      </c>
      <c r="AF156" s="103" t="s">
        <v>68</v>
      </c>
      <c r="AG156" s="103" t="s">
        <v>67</v>
      </c>
      <c r="AH156" s="103" t="s">
        <v>68</v>
      </c>
      <c r="AI156" s="103" t="s">
        <v>68</v>
      </c>
      <c r="AJ156" s="103" t="s">
        <v>68</v>
      </c>
      <c r="AK156" s="103" t="s">
        <v>609</v>
      </c>
      <c r="AL156" s="70"/>
    </row>
    <row r="157" spans="1:38" s="69" customFormat="1" ht="15" customHeight="1">
      <c r="A157" s="98">
        <v>156</v>
      </c>
      <c r="B157" s="99" t="s">
        <v>13</v>
      </c>
      <c r="C157" s="99" t="s">
        <v>418</v>
      </c>
      <c r="D157" s="99" t="s">
        <v>809</v>
      </c>
      <c r="E157" s="99" t="s">
        <v>810</v>
      </c>
      <c r="F157" s="100" t="s">
        <v>811</v>
      </c>
      <c r="G157" s="100" t="s">
        <v>812</v>
      </c>
      <c r="H157" s="100" t="s">
        <v>61</v>
      </c>
      <c r="I157" s="100" t="s">
        <v>422</v>
      </c>
      <c r="J157" s="101">
        <v>44104</v>
      </c>
      <c r="K157" s="100" t="s">
        <v>423</v>
      </c>
      <c r="L157" s="77" t="str">
        <f>LEFT(Tabla6[[#This Row],[Cedula]],4)&amp;"_"&amp;COUNTIF($Q$2:$Q$63,$Q157)&amp;"_"&amp;COUNTIF($Q$2:Q157,$Q157)</f>
        <v>2739_0_1</v>
      </c>
      <c r="M157" s="94" t="str">
        <f>Tabla6[[#This Row],[Correlativo Beneficiaries]]&amp;"_"&amp;TEXT(COUNTIF($L$2:L157,Tabla6[[#This Row],[Correlativo Beneficiaries]]),"0000")</f>
        <v>2739_0_1_0001</v>
      </c>
      <c r="N157" s="100" t="s">
        <v>842</v>
      </c>
      <c r="O157" s="102"/>
      <c r="P157" s="100" t="s">
        <v>843</v>
      </c>
      <c r="Q157" s="131">
        <v>27392045</v>
      </c>
      <c r="R157" s="100" t="s">
        <v>66</v>
      </c>
      <c r="S157" s="100">
        <v>22</v>
      </c>
      <c r="T157" s="77" t="str">
        <f>IF(Tabla6[[#This Row],[Edad]]="","",IF(Tabla6[[#This Row],[Edad]]&lt;=4,"&lt;5",IF(Tabla6[[#This Row],[Edad]]&lt;=17,"5-17",IF(Tabla6[[#This Row],[Edad]]&lt;=49,"18-49","&gt;50"))))</f>
        <v>18-49</v>
      </c>
      <c r="U157" s="100" t="s">
        <v>844</v>
      </c>
      <c r="V157" s="102"/>
      <c r="W157" s="100" t="s">
        <v>68</v>
      </c>
      <c r="X157" s="97" t="s">
        <v>67</v>
      </c>
      <c r="Y157" s="100" t="s">
        <v>68</v>
      </c>
      <c r="Z157" s="100" t="s">
        <v>68</v>
      </c>
      <c r="AA157" s="100" t="s">
        <v>67</v>
      </c>
      <c r="AB157" s="100" t="s">
        <v>68</v>
      </c>
      <c r="AC157" s="100" t="s">
        <v>68</v>
      </c>
      <c r="AD157" s="100" t="s">
        <v>68</v>
      </c>
      <c r="AE157" s="100" t="s">
        <v>68</v>
      </c>
      <c r="AF157" s="100" t="s">
        <v>68</v>
      </c>
      <c r="AG157" s="100" t="s">
        <v>67</v>
      </c>
      <c r="AH157" s="100" t="s">
        <v>68</v>
      </c>
      <c r="AI157" s="100" t="s">
        <v>68</v>
      </c>
      <c r="AJ157" s="100" t="s">
        <v>68</v>
      </c>
      <c r="AK157" s="100" t="s">
        <v>46</v>
      </c>
      <c r="AL157" s="163"/>
    </row>
    <row r="158" spans="1:38" s="69" customFormat="1" ht="15" customHeight="1">
      <c r="A158" s="103">
        <v>157</v>
      </c>
      <c r="B158" s="104" t="s">
        <v>13</v>
      </c>
      <c r="C158" s="104" t="s">
        <v>418</v>
      </c>
      <c r="D158" s="104" t="s">
        <v>809</v>
      </c>
      <c r="E158" s="104" t="s">
        <v>810</v>
      </c>
      <c r="F158" s="103" t="s">
        <v>811</v>
      </c>
      <c r="G158" s="103" t="s">
        <v>812</v>
      </c>
      <c r="H158" s="103" t="s">
        <v>61</v>
      </c>
      <c r="I158" s="103" t="s">
        <v>422</v>
      </c>
      <c r="J158" s="105">
        <v>44104</v>
      </c>
      <c r="K158" s="103" t="s">
        <v>423</v>
      </c>
      <c r="L158" s="77" t="str">
        <f>LEFT(Tabla6[[#This Row],[Cedula]],4)&amp;"_"&amp;COUNTIF($Q$2:$Q$63,$Q158)&amp;"_"&amp;COUNTIF($Q$2:Q158,$Q158)</f>
        <v>2490_0_1</v>
      </c>
      <c r="M158" s="94" t="str">
        <f>Tabla6[[#This Row],[Correlativo Beneficiaries]]&amp;"_"&amp;TEXT(COUNTIF($L$2:L158,Tabla6[[#This Row],[Correlativo Beneficiaries]]),"0000")</f>
        <v>2490_0_1_0002</v>
      </c>
      <c r="N158" s="103" t="s">
        <v>845</v>
      </c>
      <c r="O158" s="106"/>
      <c r="P158" s="103" t="s">
        <v>671</v>
      </c>
      <c r="Q158" s="132">
        <v>24901023</v>
      </c>
      <c r="R158" s="103" t="s">
        <v>66</v>
      </c>
      <c r="S158" s="103">
        <v>27</v>
      </c>
      <c r="T158" s="77" t="str">
        <f>IF(Tabla6[[#This Row],[Edad]]="","",IF(Tabla6[[#This Row],[Edad]]&lt;=4,"&lt;5",IF(Tabla6[[#This Row],[Edad]]&lt;=17,"5-17",IF(Tabla6[[#This Row],[Edad]]&lt;=49,"18-49","&gt;50"))))</f>
        <v>18-49</v>
      </c>
      <c r="U158" s="103" t="s">
        <v>846</v>
      </c>
      <c r="V158" s="106"/>
      <c r="W158" s="103" t="s">
        <v>68</v>
      </c>
      <c r="X158" s="97" t="s">
        <v>67</v>
      </c>
      <c r="Y158" s="103" t="s">
        <v>68</v>
      </c>
      <c r="Z158" s="103" t="s">
        <v>68</v>
      </c>
      <c r="AA158" s="103" t="s">
        <v>68</v>
      </c>
      <c r="AB158" s="103" t="s">
        <v>67</v>
      </c>
      <c r="AC158" s="103" t="s">
        <v>68</v>
      </c>
      <c r="AD158" s="103" t="s">
        <v>68</v>
      </c>
      <c r="AE158" s="103" t="s">
        <v>68</v>
      </c>
      <c r="AF158" s="103" t="s">
        <v>68</v>
      </c>
      <c r="AG158" s="103" t="s">
        <v>67</v>
      </c>
      <c r="AH158" s="103" t="s">
        <v>67</v>
      </c>
      <c r="AI158" s="103" t="s">
        <v>68</v>
      </c>
      <c r="AJ158" s="103" t="s">
        <v>68</v>
      </c>
      <c r="AK158" s="103" t="s">
        <v>609</v>
      </c>
      <c r="AL158" s="70"/>
    </row>
    <row r="159" spans="1:38" s="69" customFormat="1" ht="15" customHeight="1">
      <c r="A159" s="98">
        <v>158</v>
      </c>
      <c r="B159" s="99" t="s">
        <v>13</v>
      </c>
      <c r="C159" s="99" t="s">
        <v>418</v>
      </c>
      <c r="D159" s="99" t="s">
        <v>809</v>
      </c>
      <c r="E159" s="99" t="s">
        <v>810</v>
      </c>
      <c r="F159" s="100" t="s">
        <v>811</v>
      </c>
      <c r="G159" s="100" t="s">
        <v>812</v>
      </c>
      <c r="H159" s="100" t="s">
        <v>61</v>
      </c>
      <c r="I159" s="100" t="s">
        <v>422</v>
      </c>
      <c r="J159" s="101">
        <v>44104</v>
      </c>
      <c r="K159" s="100" t="s">
        <v>423</v>
      </c>
      <c r="L159" s="77" t="str">
        <f>LEFT(Tabla6[[#This Row],[Cedula]],4)&amp;"_"&amp;COUNTIF($Q$2:$Q$63,$Q159)&amp;"_"&amp;COUNTIF($Q$2:Q159,$Q159)</f>
        <v>2490_0_2</v>
      </c>
      <c r="M159" s="94" t="str">
        <f>Tabla6[[#This Row],[Correlativo Beneficiaries]]&amp;"_"&amp;TEXT(COUNTIF($L$2:L159,Tabla6[[#This Row],[Correlativo Beneficiaries]]),"0000")</f>
        <v>2490_0_2_0001</v>
      </c>
      <c r="N159" s="100" t="s">
        <v>668</v>
      </c>
      <c r="O159" s="102"/>
      <c r="P159" s="100" t="s">
        <v>847</v>
      </c>
      <c r="Q159" s="131">
        <v>24901023</v>
      </c>
      <c r="R159" s="100" t="s">
        <v>66</v>
      </c>
      <c r="S159" s="100">
        <v>15</v>
      </c>
      <c r="T159" s="77" t="str">
        <f>IF(Tabla6[[#This Row],[Edad]]="","",IF(Tabla6[[#This Row],[Edad]]&lt;=4,"&lt;5",IF(Tabla6[[#This Row],[Edad]]&lt;=17,"5-17",IF(Tabla6[[#This Row],[Edad]]&lt;=49,"18-49","&gt;50"))))</f>
        <v>5-17</v>
      </c>
      <c r="U159" s="107" t="s">
        <v>848</v>
      </c>
      <c r="V159" s="102"/>
      <c r="W159" s="100" t="s">
        <v>68</v>
      </c>
      <c r="X159" s="97" t="s">
        <v>67</v>
      </c>
      <c r="Y159" s="100" t="s">
        <v>68</v>
      </c>
      <c r="Z159" s="100" t="s">
        <v>68</v>
      </c>
      <c r="AA159" s="100" t="s">
        <v>68</v>
      </c>
      <c r="AB159" s="100" t="s">
        <v>67</v>
      </c>
      <c r="AC159" s="100" t="s">
        <v>68</v>
      </c>
      <c r="AD159" s="100" t="s">
        <v>68</v>
      </c>
      <c r="AE159" s="100" t="s">
        <v>68</v>
      </c>
      <c r="AF159" s="100" t="s">
        <v>68</v>
      </c>
      <c r="AG159" s="100" t="s">
        <v>67</v>
      </c>
      <c r="AH159" s="100" t="s">
        <v>68</v>
      </c>
      <c r="AI159" s="100" t="s">
        <v>67</v>
      </c>
      <c r="AJ159" s="100" t="s">
        <v>68</v>
      </c>
      <c r="AK159" s="100" t="s">
        <v>609</v>
      </c>
      <c r="AL159" s="163"/>
    </row>
    <row r="160" spans="1:38" s="69" customFormat="1" ht="15" customHeight="1">
      <c r="A160" s="103">
        <v>159</v>
      </c>
      <c r="B160" s="104" t="s">
        <v>13</v>
      </c>
      <c r="C160" s="104" t="s">
        <v>418</v>
      </c>
      <c r="D160" s="104" t="s">
        <v>809</v>
      </c>
      <c r="E160" s="104" t="s">
        <v>810</v>
      </c>
      <c r="F160" s="103" t="s">
        <v>811</v>
      </c>
      <c r="G160" s="103" t="s">
        <v>812</v>
      </c>
      <c r="H160" s="103" t="s">
        <v>61</v>
      </c>
      <c r="I160" s="103" t="s">
        <v>422</v>
      </c>
      <c r="J160" s="105">
        <v>44104</v>
      </c>
      <c r="K160" s="103" t="s">
        <v>423</v>
      </c>
      <c r="L160" s="77" t="str">
        <f>LEFT(Tabla6[[#This Row],[Cedula]],4)&amp;"_"&amp;COUNTIF($Q$2:$Q$63,$Q160)&amp;"_"&amp;COUNTIF($Q$2:Q160,$Q160)</f>
        <v>6229_0_1</v>
      </c>
      <c r="M160" s="94" t="str">
        <f>Tabla6[[#This Row],[Correlativo Beneficiaries]]&amp;"_"&amp;TEXT(COUNTIF($L$2:L160,Tabla6[[#This Row],[Correlativo Beneficiaries]]),"0000")</f>
        <v>6229_0_1_0001</v>
      </c>
      <c r="N160" s="103" t="s">
        <v>849</v>
      </c>
      <c r="O160" s="106"/>
      <c r="P160" s="103" t="s">
        <v>601</v>
      </c>
      <c r="Q160" s="132">
        <v>6229310</v>
      </c>
      <c r="R160" s="103" t="s">
        <v>66</v>
      </c>
      <c r="S160" s="103">
        <v>53</v>
      </c>
      <c r="T160" s="77" t="str">
        <f>IF(Tabla6[[#This Row],[Edad]]="","",IF(Tabla6[[#This Row],[Edad]]&lt;=4,"&lt;5",IF(Tabla6[[#This Row],[Edad]]&lt;=17,"5-17",IF(Tabla6[[#This Row],[Edad]]&lt;=49,"18-49","&gt;50"))))</f>
        <v>&gt;50</v>
      </c>
      <c r="U160" s="108" t="s">
        <v>817</v>
      </c>
      <c r="V160" s="106"/>
      <c r="W160" s="103" t="s">
        <v>68</v>
      </c>
      <c r="X160" s="97" t="s">
        <v>67</v>
      </c>
      <c r="Y160" s="103" t="s">
        <v>67</v>
      </c>
      <c r="Z160" s="103" t="s">
        <v>68</v>
      </c>
      <c r="AA160" s="103" t="s">
        <v>68</v>
      </c>
      <c r="AB160" s="103" t="s">
        <v>68</v>
      </c>
      <c r="AC160" s="103" t="s">
        <v>68</v>
      </c>
      <c r="AD160" s="103" t="s">
        <v>68</v>
      </c>
      <c r="AE160" s="103" t="s">
        <v>68</v>
      </c>
      <c r="AF160" s="103" t="s">
        <v>68</v>
      </c>
      <c r="AG160" s="103" t="s">
        <v>67</v>
      </c>
      <c r="AH160" s="103" t="s">
        <v>68</v>
      </c>
      <c r="AI160" s="103" t="s">
        <v>68</v>
      </c>
      <c r="AJ160" s="103" t="s">
        <v>68</v>
      </c>
      <c r="AK160" s="103" t="s">
        <v>818</v>
      </c>
      <c r="AL160" s="70"/>
    </row>
    <row r="161" spans="1:38" s="69" customFormat="1" ht="15" customHeight="1">
      <c r="A161" s="98">
        <v>160</v>
      </c>
      <c r="B161" s="99" t="s">
        <v>13</v>
      </c>
      <c r="C161" s="99" t="s">
        <v>418</v>
      </c>
      <c r="D161" s="99" t="s">
        <v>809</v>
      </c>
      <c r="E161" s="99" t="s">
        <v>810</v>
      </c>
      <c r="F161" s="100" t="s">
        <v>811</v>
      </c>
      <c r="G161" s="100" t="s">
        <v>812</v>
      </c>
      <c r="H161" s="100" t="s">
        <v>61</v>
      </c>
      <c r="I161" s="100" t="s">
        <v>422</v>
      </c>
      <c r="J161" s="101">
        <v>44104</v>
      </c>
      <c r="K161" s="100" t="s">
        <v>423</v>
      </c>
      <c r="L161" s="77" t="str">
        <f>LEFT(Tabla6[[#This Row],[Cedula]],4)&amp;"_"&amp;COUNTIF($Q$2:$Q$63,$Q161)&amp;"_"&amp;COUNTIF($Q$2:Q161,$Q161)</f>
        <v>1116_0_1</v>
      </c>
      <c r="M161" s="94" t="str">
        <f>Tabla6[[#This Row],[Correlativo Beneficiaries]]&amp;"_"&amp;TEXT(COUNTIF($L$2:L161,Tabla6[[#This Row],[Correlativo Beneficiaries]]),"0000")</f>
        <v>1116_0_1_0001</v>
      </c>
      <c r="N161" s="100" t="s">
        <v>850</v>
      </c>
      <c r="O161" s="102"/>
      <c r="P161" s="100" t="s">
        <v>851</v>
      </c>
      <c r="Q161" s="131">
        <v>11161661</v>
      </c>
      <c r="R161" s="100" t="s">
        <v>66</v>
      </c>
      <c r="S161" s="100">
        <v>66</v>
      </c>
      <c r="T161" s="77" t="str">
        <f>IF(Tabla6[[#This Row],[Edad]]="","",IF(Tabla6[[#This Row],[Edad]]&lt;=4,"&lt;5",IF(Tabla6[[#This Row],[Edad]]&lt;=17,"5-17",IF(Tabla6[[#This Row],[Edad]]&lt;=49,"18-49","&gt;50"))))</f>
        <v>&gt;50</v>
      </c>
      <c r="U161" s="107" t="s">
        <v>817</v>
      </c>
      <c r="V161" s="102"/>
      <c r="W161" s="100" t="s">
        <v>68</v>
      </c>
      <c r="X161" s="97" t="s">
        <v>67</v>
      </c>
      <c r="Y161" s="100" t="s">
        <v>67</v>
      </c>
      <c r="Z161" s="100" t="s">
        <v>68</v>
      </c>
      <c r="AA161" s="100" t="s">
        <v>68</v>
      </c>
      <c r="AB161" s="100" t="s">
        <v>68</v>
      </c>
      <c r="AC161" s="100" t="s">
        <v>68</v>
      </c>
      <c r="AD161" s="100" t="s">
        <v>68</v>
      </c>
      <c r="AE161" s="100" t="s">
        <v>68</v>
      </c>
      <c r="AF161" s="100" t="s">
        <v>68</v>
      </c>
      <c r="AG161" s="100" t="s">
        <v>67</v>
      </c>
      <c r="AH161" s="100" t="s">
        <v>68</v>
      </c>
      <c r="AI161" s="100" t="s">
        <v>68</v>
      </c>
      <c r="AJ161" s="100" t="s">
        <v>68</v>
      </c>
      <c r="AK161" s="100" t="s">
        <v>818</v>
      </c>
      <c r="AL161" s="163"/>
    </row>
    <row r="162" spans="1:38" s="69" customFormat="1" ht="15" customHeight="1">
      <c r="A162" s="103">
        <v>161</v>
      </c>
      <c r="B162" s="104" t="s">
        <v>13</v>
      </c>
      <c r="C162" s="104" t="s">
        <v>418</v>
      </c>
      <c r="D162" s="104" t="s">
        <v>809</v>
      </c>
      <c r="E162" s="104" t="s">
        <v>810</v>
      </c>
      <c r="F162" s="103" t="s">
        <v>811</v>
      </c>
      <c r="G162" s="103" t="s">
        <v>812</v>
      </c>
      <c r="H162" s="103" t="s">
        <v>61</v>
      </c>
      <c r="I162" s="103" t="s">
        <v>422</v>
      </c>
      <c r="J162" s="105">
        <v>44104</v>
      </c>
      <c r="K162" s="103" t="s">
        <v>423</v>
      </c>
      <c r="L162" s="77" t="str">
        <f>LEFT(Tabla6[[#This Row],[Cedula]],4)&amp;"_"&amp;COUNTIF($Q$2:$Q$63,$Q162)&amp;"_"&amp;COUNTIF($Q$2:Q162,$Q162)</f>
        <v>1785_0_1</v>
      </c>
      <c r="M162" s="94" t="str">
        <f>Tabla6[[#This Row],[Correlativo Beneficiaries]]&amp;"_"&amp;TEXT(COUNTIF($L$2:L162,Tabla6[[#This Row],[Correlativo Beneficiaries]]),"0000")</f>
        <v>1785_0_1_0001</v>
      </c>
      <c r="N162" s="103" t="s">
        <v>852</v>
      </c>
      <c r="O162" s="106"/>
      <c r="P162" s="103" t="s">
        <v>853</v>
      </c>
      <c r="Q162" s="132">
        <v>17859150</v>
      </c>
      <c r="R162" s="103" t="s">
        <v>66</v>
      </c>
      <c r="S162" s="103">
        <v>33</v>
      </c>
      <c r="T162" s="77" t="str">
        <f>IF(Tabla6[[#This Row],[Edad]]="","",IF(Tabla6[[#This Row],[Edad]]&lt;=4,"&lt;5",IF(Tabla6[[#This Row],[Edad]]&lt;=17,"5-17",IF(Tabla6[[#This Row],[Edad]]&lt;=49,"18-49","&gt;50"))))</f>
        <v>18-49</v>
      </c>
      <c r="U162" s="108" t="s">
        <v>817</v>
      </c>
      <c r="V162" s="106"/>
      <c r="W162" s="103" t="s">
        <v>68</v>
      </c>
      <c r="X162" s="97" t="s">
        <v>67</v>
      </c>
      <c r="Y162" s="103" t="s">
        <v>67</v>
      </c>
      <c r="Z162" s="103" t="s">
        <v>68</v>
      </c>
      <c r="AA162" s="103" t="s">
        <v>68</v>
      </c>
      <c r="AB162" s="103" t="s">
        <v>68</v>
      </c>
      <c r="AC162" s="103" t="s">
        <v>68</v>
      </c>
      <c r="AD162" s="103" t="s">
        <v>68</v>
      </c>
      <c r="AE162" s="103" t="s">
        <v>68</v>
      </c>
      <c r="AF162" s="103" t="s">
        <v>68</v>
      </c>
      <c r="AG162" s="103" t="s">
        <v>67</v>
      </c>
      <c r="AH162" s="103" t="s">
        <v>68</v>
      </c>
      <c r="AI162" s="103" t="s">
        <v>68</v>
      </c>
      <c r="AJ162" s="103" t="s">
        <v>68</v>
      </c>
      <c r="AK162" s="103" t="s">
        <v>521</v>
      </c>
      <c r="AL162" s="70"/>
    </row>
    <row r="163" spans="1:38" s="69" customFormat="1" ht="15" customHeight="1">
      <c r="A163" s="98">
        <v>162</v>
      </c>
      <c r="B163" s="99" t="s">
        <v>13</v>
      </c>
      <c r="C163" s="99" t="s">
        <v>418</v>
      </c>
      <c r="D163" s="99" t="s">
        <v>809</v>
      </c>
      <c r="E163" s="99" t="s">
        <v>810</v>
      </c>
      <c r="F163" s="100" t="s">
        <v>811</v>
      </c>
      <c r="G163" s="100" t="s">
        <v>812</v>
      </c>
      <c r="H163" s="100" t="s">
        <v>61</v>
      </c>
      <c r="I163" s="100" t="s">
        <v>422</v>
      </c>
      <c r="J163" s="101">
        <v>44104</v>
      </c>
      <c r="K163" s="100" t="s">
        <v>423</v>
      </c>
      <c r="L163" s="77" t="str">
        <f>LEFT(Tabla6[[#This Row],[Cedula]],4)&amp;"_"&amp;COUNTIF($Q$2:$Q$63,$Q163)&amp;"_"&amp;COUNTIF($Q$2:Q163,$Q163)</f>
        <v>2164_0_1</v>
      </c>
      <c r="M163" s="94" t="str">
        <f>Tabla6[[#This Row],[Correlativo Beneficiaries]]&amp;"_"&amp;TEXT(COUNTIF($L$2:L163,Tabla6[[#This Row],[Correlativo Beneficiaries]]),"0000")</f>
        <v>2164_0_1_0001</v>
      </c>
      <c r="N163" s="100" t="s">
        <v>849</v>
      </c>
      <c r="O163" s="102"/>
      <c r="P163" s="100" t="s">
        <v>854</v>
      </c>
      <c r="Q163" s="131">
        <v>21640715</v>
      </c>
      <c r="R163" s="100" t="s">
        <v>66</v>
      </c>
      <c r="S163" s="100">
        <v>26</v>
      </c>
      <c r="T163" s="77" t="str">
        <f>IF(Tabla6[[#This Row],[Edad]]="","",IF(Tabla6[[#This Row],[Edad]]&lt;=4,"&lt;5",IF(Tabla6[[#This Row],[Edad]]&lt;=17,"5-17",IF(Tabla6[[#This Row],[Edad]]&lt;=49,"18-49","&gt;50"))))</f>
        <v>18-49</v>
      </c>
      <c r="U163" s="107" t="s">
        <v>817</v>
      </c>
      <c r="V163" s="102"/>
      <c r="W163" s="100" t="s">
        <v>68</v>
      </c>
      <c r="X163" s="97" t="s">
        <v>67</v>
      </c>
      <c r="Y163" s="100" t="s">
        <v>67</v>
      </c>
      <c r="Z163" s="100" t="s">
        <v>68</v>
      </c>
      <c r="AA163" s="100" t="s">
        <v>68</v>
      </c>
      <c r="AB163" s="100" t="s">
        <v>68</v>
      </c>
      <c r="AC163" s="100" t="s">
        <v>68</v>
      </c>
      <c r="AD163" s="100" t="s">
        <v>68</v>
      </c>
      <c r="AE163" s="100" t="s">
        <v>68</v>
      </c>
      <c r="AF163" s="100" t="s">
        <v>68</v>
      </c>
      <c r="AG163" s="100" t="s">
        <v>67</v>
      </c>
      <c r="AH163" s="100" t="s">
        <v>68</v>
      </c>
      <c r="AI163" s="100" t="s">
        <v>68</v>
      </c>
      <c r="AJ163" s="100" t="s">
        <v>68</v>
      </c>
      <c r="AK163" s="100" t="s">
        <v>521</v>
      </c>
      <c r="AL163" s="163"/>
    </row>
    <row r="164" spans="1:38" s="69" customFormat="1" ht="15" customHeight="1">
      <c r="A164" s="103">
        <v>163</v>
      </c>
      <c r="B164" s="104" t="s">
        <v>13</v>
      </c>
      <c r="C164" s="104" t="s">
        <v>418</v>
      </c>
      <c r="D164" s="104" t="s">
        <v>809</v>
      </c>
      <c r="E164" s="104" t="s">
        <v>810</v>
      </c>
      <c r="F164" s="103" t="s">
        <v>855</v>
      </c>
      <c r="G164" s="103" t="s">
        <v>812</v>
      </c>
      <c r="H164" s="103" t="s">
        <v>61</v>
      </c>
      <c r="I164" s="103" t="s">
        <v>422</v>
      </c>
      <c r="J164" s="105">
        <v>44104</v>
      </c>
      <c r="K164" s="103" t="s">
        <v>423</v>
      </c>
      <c r="L164" s="77" t="str">
        <f>LEFT(Tabla6[[#This Row],[Cedula]],4)&amp;"_"&amp;COUNTIF($Q$2:$Q$63,$Q164)&amp;"_"&amp;COUNTIF($Q$2:Q164,$Q164)</f>
        <v>2968_0_1</v>
      </c>
      <c r="M164" s="94" t="str">
        <f>Tabla6[[#This Row],[Correlativo Beneficiaries]]&amp;"_"&amp;TEXT(COUNTIF($L$2:L164,Tabla6[[#This Row],[Correlativo Beneficiaries]]),"0000")</f>
        <v>2968_0_1_0001</v>
      </c>
      <c r="N164" s="103" t="s">
        <v>682</v>
      </c>
      <c r="O164" s="103" t="s">
        <v>856</v>
      </c>
      <c r="P164" s="103" t="s">
        <v>857</v>
      </c>
      <c r="Q164" s="132">
        <v>29683842</v>
      </c>
      <c r="R164" s="103" t="s">
        <v>66</v>
      </c>
      <c r="S164" s="103">
        <v>17</v>
      </c>
      <c r="T164" s="77" t="str">
        <f>IF(Tabla6[[#This Row],[Edad]]="","",IF(Tabla6[[#This Row],[Edad]]&lt;=4,"&lt;5",IF(Tabla6[[#This Row],[Edad]]&lt;=17,"5-17",IF(Tabla6[[#This Row],[Edad]]&lt;=49,"18-49","&gt;50"))))</f>
        <v>5-17</v>
      </c>
      <c r="U164" s="108">
        <v>4145375710</v>
      </c>
      <c r="V164" s="110" t="s">
        <v>858</v>
      </c>
      <c r="W164" s="103" t="s">
        <v>67</v>
      </c>
      <c r="X164" s="97" t="s">
        <v>67</v>
      </c>
      <c r="Y164" s="103" t="s">
        <v>67</v>
      </c>
      <c r="Z164" s="103" t="s">
        <v>68</v>
      </c>
      <c r="AA164" s="103" t="s">
        <v>68</v>
      </c>
      <c r="AB164" s="103" t="s">
        <v>67</v>
      </c>
      <c r="AC164" s="103" t="s">
        <v>68</v>
      </c>
      <c r="AD164" s="103" t="s">
        <v>68</v>
      </c>
      <c r="AE164" s="103" t="s">
        <v>67</v>
      </c>
      <c r="AF164" s="103" t="s">
        <v>67</v>
      </c>
      <c r="AG164" s="103" t="s">
        <v>68</v>
      </c>
      <c r="AH164" s="103" t="s">
        <v>68</v>
      </c>
      <c r="AI164" s="103" t="s">
        <v>67</v>
      </c>
      <c r="AJ164" s="103" t="s">
        <v>68</v>
      </c>
      <c r="AK164" s="106"/>
      <c r="AL164" s="70"/>
    </row>
    <row r="165" spans="1:38" s="69" customFormat="1" ht="15" customHeight="1">
      <c r="A165" s="98">
        <v>164</v>
      </c>
      <c r="B165" s="99" t="s">
        <v>13</v>
      </c>
      <c r="C165" s="99" t="s">
        <v>418</v>
      </c>
      <c r="D165" s="99" t="s">
        <v>809</v>
      </c>
      <c r="E165" s="99" t="s">
        <v>810</v>
      </c>
      <c r="F165" s="100" t="s">
        <v>855</v>
      </c>
      <c r="G165" s="100" t="s">
        <v>812</v>
      </c>
      <c r="H165" s="100" t="s">
        <v>61</v>
      </c>
      <c r="I165" s="100" t="s">
        <v>422</v>
      </c>
      <c r="J165" s="101">
        <v>44104</v>
      </c>
      <c r="K165" s="100" t="s">
        <v>859</v>
      </c>
      <c r="L165" s="77" t="str">
        <f>LEFT(Tabla6[[#This Row],[Cedula]],4)&amp;"_"&amp;COUNTIF($Q$2:$Q$63,$Q165)&amp;"_"&amp;COUNTIF($Q$2:Q165,$Q165)</f>
        <v>1687_0_1</v>
      </c>
      <c r="M165" s="94" t="str">
        <f>Tabla6[[#This Row],[Correlativo Beneficiaries]]&amp;"_"&amp;TEXT(COUNTIF($L$2:L165,Tabla6[[#This Row],[Correlativo Beneficiaries]]),"0000")</f>
        <v>1687_0_1_0001</v>
      </c>
      <c r="N165" s="100" t="s">
        <v>860</v>
      </c>
      <c r="O165" s="100" t="s">
        <v>861</v>
      </c>
      <c r="P165" s="100" t="s">
        <v>862</v>
      </c>
      <c r="Q165" s="131">
        <v>16876309</v>
      </c>
      <c r="R165" s="100" t="s">
        <v>66</v>
      </c>
      <c r="S165" s="100">
        <v>35</v>
      </c>
      <c r="T165" s="77" t="str">
        <f>IF(Tabla6[[#This Row],[Edad]]="","",IF(Tabla6[[#This Row],[Edad]]&lt;=4,"&lt;5",IF(Tabla6[[#This Row],[Edad]]&lt;=17,"5-17",IF(Tabla6[[#This Row],[Edad]]&lt;=49,"18-49","&gt;50"))))</f>
        <v>18-49</v>
      </c>
      <c r="U165" s="107">
        <v>4125666292</v>
      </c>
      <c r="V165" s="100" t="s">
        <v>863</v>
      </c>
      <c r="W165" s="100" t="s">
        <v>67</v>
      </c>
      <c r="X165" s="97" t="s">
        <v>67</v>
      </c>
      <c r="Y165" s="100" t="s">
        <v>67</v>
      </c>
      <c r="Z165" s="100" t="s">
        <v>68</v>
      </c>
      <c r="AA165" s="100" t="s">
        <v>68</v>
      </c>
      <c r="AB165" s="100" t="s">
        <v>68</v>
      </c>
      <c r="AC165" s="100" t="s">
        <v>68</v>
      </c>
      <c r="AD165" s="100" t="s">
        <v>68</v>
      </c>
      <c r="AE165" s="100" t="s">
        <v>68</v>
      </c>
      <c r="AF165" s="100" t="s">
        <v>68</v>
      </c>
      <c r="AG165" s="100" t="s">
        <v>68</v>
      </c>
      <c r="AH165" s="100" t="s">
        <v>68</v>
      </c>
      <c r="AI165" s="100" t="s">
        <v>68</v>
      </c>
      <c r="AJ165" s="100" t="s">
        <v>68</v>
      </c>
      <c r="AK165" s="100" t="s">
        <v>864</v>
      </c>
      <c r="AL165" s="163"/>
    </row>
    <row r="166" spans="1:38" s="69" customFormat="1" ht="15" customHeight="1">
      <c r="A166" s="103">
        <v>165</v>
      </c>
      <c r="B166" s="104" t="s">
        <v>13</v>
      </c>
      <c r="C166" s="104" t="s">
        <v>418</v>
      </c>
      <c r="D166" s="104" t="s">
        <v>809</v>
      </c>
      <c r="E166" s="104" t="s">
        <v>810</v>
      </c>
      <c r="F166" s="103" t="s">
        <v>855</v>
      </c>
      <c r="G166" s="103" t="s">
        <v>812</v>
      </c>
      <c r="H166" s="103" t="s">
        <v>61</v>
      </c>
      <c r="I166" s="103" t="s">
        <v>422</v>
      </c>
      <c r="J166" s="105">
        <v>44104</v>
      </c>
      <c r="K166" s="103" t="s">
        <v>859</v>
      </c>
      <c r="L166" s="77" t="str">
        <f>LEFT(Tabla6[[#This Row],[Cedula]],4)&amp;"_"&amp;COUNTIF($Q$2:$Q$63,$Q166)&amp;"_"&amp;COUNTIF($Q$2:Q166,$Q166)</f>
        <v>2586_0_1</v>
      </c>
      <c r="M166" s="94" t="str">
        <f>Tabla6[[#This Row],[Correlativo Beneficiaries]]&amp;"_"&amp;TEXT(COUNTIF($L$2:L166,Tabla6[[#This Row],[Correlativo Beneficiaries]]),"0000")</f>
        <v>2586_0_1_0001</v>
      </c>
      <c r="N166" s="103" t="s">
        <v>865</v>
      </c>
      <c r="O166" s="103" t="s">
        <v>866</v>
      </c>
      <c r="P166" s="103" t="s">
        <v>867</v>
      </c>
      <c r="Q166" s="132">
        <v>25862271</v>
      </c>
      <c r="R166" s="103" t="s">
        <v>66</v>
      </c>
      <c r="S166" s="103">
        <v>22</v>
      </c>
      <c r="T166" s="77" t="str">
        <f>IF(Tabla6[[#This Row],[Edad]]="","",IF(Tabla6[[#This Row],[Edad]]&lt;=4,"&lt;5",IF(Tabla6[[#This Row],[Edad]]&lt;=17,"5-17",IF(Tabla6[[#This Row],[Edad]]&lt;=49,"18-49","&gt;50"))))</f>
        <v>18-49</v>
      </c>
      <c r="U166" s="108">
        <v>4242581661</v>
      </c>
      <c r="V166" s="106"/>
      <c r="W166" s="103" t="s">
        <v>67</v>
      </c>
      <c r="X166" s="97" t="s">
        <v>67</v>
      </c>
      <c r="Y166" s="103" t="s">
        <v>68</v>
      </c>
      <c r="Z166" s="103" t="s">
        <v>67</v>
      </c>
      <c r="AA166" s="103" t="s">
        <v>68</v>
      </c>
      <c r="AB166" s="103" t="s">
        <v>67</v>
      </c>
      <c r="AC166" s="103" t="s">
        <v>68</v>
      </c>
      <c r="AD166" s="103" t="s">
        <v>67</v>
      </c>
      <c r="AE166" s="103" t="s">
        <v>68</v>
      </c>
      <c r="AF166" s="103" t="s">
        <v>68</v>
      </c>
      <c r="AG166" s="103" t="s">
        <v>68</v>
      </c>
      <c r="AH166" s="103" t="s">
        <v>68</v>
      </c>
      <c r="AI166" s="103" t="s">
        <v>68</v>
      </c>
      <c r="AJ166" s="103" t="s">
        <v>68</v>
      </c>
      <c r="AK166" s="103" t="s">
        <v>868</v>
      </c>
      <c r="AL166" s="70"/>
    </row>
    <row r="167" spans="1:38" s="69" customFormat="1" ht="15" customHeight="1">
      <c r="A167" s="98">
        <v>166</v>
      </c>
      <c r="B167" s="99" t="s">
        <v>13</v>
      </c>
      <c r="C167" s="99" t="s">
        <v>418</v>
      </c>
      <c r="D167" s="99" t="s">
        <v>809</v>
      </c>
      <c r="E167" s="99" t="s">
        <v>810</v>
      </c>
      <c r="F167" s="100" t="s">
        <v>855</v>
      </c>
      <c r="G167" s="100" t="s">
        <v>812</v>
      </c>
      <c r="H167" s="100" t="s">
        <v>61</v>
      </c>
      <c r="I167" s="100" t="s">
        <v>422</v>
      </c>
      <c r="J167" s="101">
        <v>44104</v>
      </c>
      <c r="K167" s="100" t="s">
        <v>859</v>
      </c>
      <c r="L167" s="77" t="str">
        <f>LEFT(Tabla6[[#This Row],[Cedula]],4)&amp;"_"&amp;COUNTIF($Q$2:$Q$63,$Q167)&amp;"_"&amp;COUNTIF($Q$2:Q167,$Q167)</f>
        <v>1050_0_1</v>
      </c>
      <c r="M167" s="94" t="str">
        <f>Tabla6[[#This Row],[Correlativo Beneficiaries]]&amp;"_"&amp;TEXT(COUNTIF($L$2:L167,Tabla6[[#This Row],[Correlativo Beneficiaries]]),"0000")</f>
        <v>1050_0_1_0001</v>
      </c>
      <c r="N167" s="100" t="s">
        <v>869</v>
      </c>
      <c r="O167" s="102"/>
      <c r="P167" s="100" t="s">
        <v>870</v>
      </c>
      <c r="Q167" s="131">
        <v>10502845</v>
      </c>
      <c r="R167" s="100" t="s">
        <v>66</v>
      </c>
      <c r="S167" s="100">
        <v>51</v>
      </c>
      <c r="T167" s="77" t="str">
        <f>IF(Tabla6[[#This Row],[Edad]]="","",IF(Tabla6[[#This Row],[Edad]]&lt;=4,"&lt;5",IF(Tabla6[[#This Row],[Edad]]&lt;=17,"5-17",IF(Tabla6[[#This Row],[Edad]]&lt;=49,"18-49","&gt;50"))))</f>
        <v>&gt;50</v>
      </c>
      <c r="U167" s="107">
        <v>4242495422</v>
      </c>
      <c r="V167" s="102"/>
      <c r="W167" s="100" t="s">
        <v>67</v>
      </c>
      <c r="X167" s="97" t="s">
        <v>67</v>
      </c>
      <c r="Y167" s="100" t="s">
        <v>67</v>
      </c>
      <c r="Z167" s="100" t="s">
        <v>68</v>
      </c>
      <c r="AA167" s="100" t="s">
        <v>68</v>
      </c>
      <c r="AB167" s="100" t="s">
        <v>68</v>
      </c>
      <c r="AC167" s="100" t="s">
        <v>67</v>
      </c>
      <c r="AD167" s="100" t="s">
        <v>67</v>
      </c>
      <c r="AE167" s="100" t="s">
        <v>68</v>
      </c>
      <c r="AF167" s="100" t="s">
        <v>68</v>
      </c>
      <c r="AG167" s="100" t="s">
        <v>68</v>
      </c>
      <c r="AH167" s="100" t="s">
        <v>67</v>
      </c>
      <c r="AI167" s="100" t="s">
        <v>68</v>
      </c>
      <c r="AJ167" s="100" t="s">
        <v>68</v>
      </c>
      <c r="AK167" s="102"/>
      <c r="AL167" s="163"/>
    </row>
    <row r="168" spans="1:38" s="69" customFormat="1" ht="15" customHeight="1">
      <c r="A168" s="103">
        <v>167</v>
      </c>
      <c r="B168" s="104" t="s">
        <v>13</v>
      </c>
      <c r="C168" s="104" t="s">
        <v>418</v>
      </c>
      <c r="D168" s="104" t="s">
        <v>809</v>
      </c>
      <c r="E168" s="104" t="s">
        <v>810</v>
      </c>
      <c r="F168" s="103" t="s">
        <v>855</v>
      </c>
      <c r="G168" s="103" t="s">
        <v>812</v>
      </c>
      <c r="H168" s="103" t="s">
        <v>61</v>
      </c>
      <c r="I168" s="103" t="s">
        <v>422</v>
      </c>
      <c r="J168" s="105">
        <v>44104</v>
      </c>
      <c r="K168" s="103" t="s">
        <v>859</v>
      </c>
      <c r="L168" s="77" t="str">
        <f>LEFT(Tabla6[[#This Row],[Cedula]],4)&amp;"_"&amp;COUNTIF($Q$2:$Q$63,$Q168)&amp;"_"&amp;COUNTIF($Q$2:Q168,$Q168)</f>
        <v>3030_0_1</v>
      </c>
      <c r="M168" s="94" t="str">
        <f>Tabla6[[#This Row],[Correlativo Beneficiaries]]&amp;"_"&amp;TEXT(COUNTIF($L$2:L168,Tabla6[[#This Row],[Correlativo Beneficiaries]]),"0000")</f>
        <v>3030_0_1_0002</v>
      </c>
      <c r="N168" s="103" t="s">
        <v>871</v>
      </c>
      <c r="O168" s="103" t="s">
        <v>872</v>
      </c>
      <c r="P168" s="103" t="s">
        <v>873</v>
      </c>
      <c r="Q168" s="132">
        <v>30300852</v>
      </c>
      <c r="R168" s="103" t="s">
        <v>66</v>
      </c>
      <c r="S168" s="103">
        <v>17</v>
      </c>
      <c r="T168" s="77" t="str">
        <f>IF(Tabla6[[#This Row],[Edad]]="","",IF(Tabla6[[#This Row],[Edad]]&lt;=4,"&lt;5",IF(Tabla6[[#This Row],[Edad]]&lt;=17,"5-17",IF(Tabla6[[#This Row],[Edad]]&lt;=49,"18-49","&gt;50"))))</f>
        <v>5-17</v>
      </c>
      <c r="U168" s="108">
        <v>4269100245</v>
      </c>
      <c r="V168" s="103" t="s">
        <v>874</v>
      </c>
      <c r="W168" s="103" t="s">
        <v>67</v>
      </c>
      <c r="X168" s="97" t="s">
        <v>67</v>
      </c>
      <c r="Y168" s="103" t="s">
        <v>67</v>
      </c>
      <c r="Z168" s="103" t="s">
        <v>68</v>
      </c>
      <c r="AA168" s="103" t="s">
        <v>68</v>
      </c>
      <c r="AB168" s="103" t="s">
        <v>68</v>
      </c>
      <c r="AC168" s="103" t="s">
        <v>68</v>
      </c>
      <c r="AD168" s="103" t="s">
        <v>68</v>
      </c>
      <c r="AE168" s="103" t="s">
        <v>67</v>
      </c>
      <c r="AF168" s="103" t="s">
        <v>67</v>
      </c>
      <c r="AG168" s="103" t="s">
        <v>68</v>
      </c>
      <c r="AH168" s="103" t="s">
        <v>67</v>
      </c>
      <c r="AI168" s="103" t="s">
        <v>68</v>
      </c>
      <c r="AJ168" s="103" t="s">
        <v>68</v>
      </c>
      <c r="AK168" s="103" t="s">
        <v>875</v>
      </c>
      <c r="AL168" s="70"/>
    </row>
    <row r="169" spans="1:38" s="69" customFormat="1" ht="15" customHeight="1">
      <c r="A169" s="98">
        <v>168</v>
      </c>
      <c r="B169" s="99" t="s">
        <v>13</v>
      </c>
      <c r="C169" s="99" t="s">
        <v>418</v>
      </c>
      <c r="D169" s="99" t="s">
        <v>809</v>
      </c>
      <c r="E169" s="99" t="s">
        <v>810</v>
      </c>
      <c r="F169" s="100" t="s">
        <v>876</v>
      </c>
      <c r="G169" s="100" t="s">
        <v>812</v>
      </c>
      <c r="H169" s="100" t="s">
        <v>61</v>
      </c>
      <c r="I169" s="100" t="s">
        <v>422</v>
      </c>
      <c r="J169" s="101">
        <v>44104</v>
      </c>
      <c r="K169" s="100" t="s">
        <v>859</v>
      </c>
      <c r="L169" s="77" t="str">
        <f>LEFT(Tabla6[[#This Row],[Cedula]],4)&amp;"_"&amp;COUNTIF($Q$2:$Q$63,$Q169)&amp;"_"&amp;COUNTIF($Q$2:Q169,$Q169)</f>
        <v>1183_0_1</v>
      </c>
      <c r="M169" s="94" t="str">
        <f>Tabla6[[#This Row],[Correlativo Beneficiaries]]&amp;"_"&amp;TEXT(COUNTIF($L$2:L169,Tabla6[[#This Row],[Correlativo Beneficiaries]]),"0000")</f>
        <v>1183_0_1_0001</v>
      </c>
      <c r="N169" s="100" t="s">
        <v>75</v>
      </c>
      <c r="O169" s="100" t="s">
        <v>98</v>
      </c>
      <c r="P169" s="100" t="s">
        <v>877</v>
      </c>
      <c r="Q169" s="131">
        <v>11836738</v>
      </c>
      <c r="R169" s="100" t="s">
        <v>66</v>
      </c>
      <c r="S169" s="100">
        <v>46</v>
      </c>
      <c r="T169" s="77" t="str">
        <f>IF(Tabla6[[#This Row],[Edad]]="","",IF(Tabla6[[#This Row],[Edad]]&lt;=4,"&lt;5",IF(Tabla6[[#This Row],[Edad]]&lt;=17,"5-17",IF(Tabla6[[#This Row],[Edad]]&lt;=49,"18-49","&gt;50"))))</f>
        <v>18-49</v>
      </c>
      <c r="U169" s="107">
        <v>4128139554</v>
      </c>
      <c r="V169" s="102"/>
      <c r="W169" s="100" t="s">
        <v>67</v>
      </c>
      <c r="X169" s="97" t="s">
        <v>67</v>
      </c>
      <c r="Y169" s="100" t="s">
        <v>68</v>
      </c>
      <c r="Z169" s="100" t="s">
        <v>68</v>
      </c>
      <c r="AA169" s="100" t="s">
        <v>68</v>
      </c>
      <c r="AB169" s="100" t="s">
        <v>68</v>
      </c>
      <c r="AC169" s="100" t="s">
        <v>68</v>
      </c>
      <c r="AD169" s="100" t="s">
        <v>68</v>
      </c>
      <c r="AE169" s="100" t="s">
        <v>67</v>
      </c>
      <c r="AF169" s="100" t="s">
        <v>68</v>
      </c>
      <c r="AG169" s="100" t="s">
        <v>68</v>
      </c>
      <c r="AH169" s="100" t="s">
        <v>67</v>
      </c>
      <c r="AI169" s="100" t="s">
        <v>68</v>
      </c>
      <c r="AJ169" s="100" t="s">
        <v>68</v>
      </c>
      <c r="AK169" s="102"/>
      <c r="AL169" s="163"/>
    </row>
    <row r="170" spans="1:38" s="69" customFormat="1" ht="15" customHeight="1">
      <c r="A170" s="103">
        <v>169</v>
      </c>
      <c r="B170" s="104" t="s">
        <v>13</v>
      </c>
      <c r="C170" s="104" t="s">
        <v>418</v>
      </c>
      <c r="D170" s="104" t="s">
        <v>809</v>
      </c>
      <c r="E170" s="104" t="s">
        <v>810</v>
      </c>
      <c r="F170" s="103" t="s">
        <v>855</v>
      </c>
      <c r="G170" s="103" t="s">
        <v>812</v>
      </c>
      <c r="H170" s="103" t="s">
        <v>61</v>
      </c>
      <c r="I170" s="103" t="s">
        <v>422</v>
      </c>
      <c r="J170" s="105">
        <v>44104</v>
      </c>
      <c r="K170" s="103" t="s">
        <v>859</v>
      </c>
      <c r="L170" s="77" t="str">
        <f>LEFT(Tabla6[[#This Row],[Cedula]],4)&amp;"_"&amp;COUNTIF($Q$2:$Q$63,$Q170)&amp;"_"&amp;COUNTIF($Q$2:Q170,$Q170)</f>
        <v>2361_0_1</v>
      </c>
      <c r="M170" s="94" t="str">
        <f>Tabla6[[#This Row],[Correlativo Beneficiaries]]&amp;"_"&amp;TEXT(COUNTIF($L$2:L170,Tabla6[[#This Row],[Correlativo Beneficiaries]]),"0000")</f>
        <v>2361_0_1_0003</v>
      </c>
      <c r="N170" s="103" t="s">
        <v>878</v>
      </c>
      <c r="O170" s="103" t="s">
        <v>879</v>
      </c>
      <c r="P170" s="103" t="s">
        <v>880</v>
      </c>
      <c r="Q170" s="132">
        <v>23614228</v>
      </c>
      <c r="R170" s="103" t="s">
        <v>66</v>
      </c>
      <c r="S170" s="103">
        <v>44</v>
      </c>
      <c r="T170" s="77" t="str">
        <f>IF(Tabla6[[#This Row],[Edad]]="","",IF(Tabla6[[#This Row],[Edad]]&lt;=4,"&lt;5",IF(Tabla6[[#This Row],[Edad]]&lt;=17,"5-17",IF(Tabla6[[#This Row],[Edad]]&lt;=49,"18-49","&gt;50"))))</f>
        <v>18-49</v>
      </c>
      <c r="U170" s="108">
        <v>4264064963</v>
      </c>
      <c r="V170" s="103" t="s">
        <v>881</v>
      </c>
      <c r="W170" s="103" t="s">
        <v>67</v>
      </c>
      <c r="X170" s="97" t="s">
        <v>67</v>
      </c>
      <c r="Y170" s="103" t="s">
        <v>68</v>
      </c>
      <c r="Z170" s="103" t="s">
        <v>68</v>
      </c>
      <c r="AA170" s="103" t="s">
        <v>68</v>
      </c>
      <c r="AB170" s="103" t="s">
        <v>68</v>
      </c>
      <c r="AC170" s="103" t="s">
        <v>68</v>
      </c>
      <c r="AD170" s="103" t="s">
        <v>68</v>
      </c>
      <c r="AE170" s="103" t="s">
        <v>67</v>
      </c>
      <c r="AF170" s="103" t="s">
        <v>68</v>
      </c>
      <c r="AG170" s="103" t="s">
        <v>68</v>
      </c>
      <c r="AH170" s="103" t="s">
        <v>68</v>
      </c>
      <c r="AI170" s="103" t="s">
        <v>68</v>
      </c>
      <c r="AJ170" s="103" t="s">
        <v>68</v>
      </c>
      <c r="AK170" s="103" t="s">
        <v>882</v>
      </c>
      <c r="AL170" s="70"/>
    </row>
    <row r="171" spans="1:38" s="69" customFormat="1" ht="15" customHeight="1">
      <c r="A171" s="98">
        <v>170</v>
      </c>
      <c r="B171" s="99" t="s">
        <v>13</v>
      </c>
      <c r="C171" s="99" t="s">
        <v>418</v>
      </c>
      <c r="D171" s="99" t="s">
        <v>809</v>
      </c>
      <c r="E171" s="99" t="s">
        <v>810</v>
      </c>
      <c r="F171" s="100" t="s">
        <v>855</v>
      </c>
      <c r="G171" s="100" t="s">
        <v>812</v>
      </c>
      <c r="H171" s="100" t="s">
        <v>61</v>
      </c>
      <c r="I171" s="100" t="s">
        <v>422</v>
      </c>
      <c r="J171" s="101">
        <v>44104</v>
      </c>
      <c r="K171" s="100" t="s">
        <v>859</v>
      </c>
      <c r="L171" s="77" t="str">
        <f>LEFT(Tabla6[[#This Row],[Cedula]],4)&amp;"_"&amp;COUNTIF($Q$2:$Q$63,$Q171)&amp;"_"&amp;COUNTIF($Q$2:Q171,$Q171)</f>
        <v>1193_0_1</v>
      </c>
      <c r="M171" s="94" t="str">
        <f>Tabla6[[#This Row],[Correlativo Beneficiaries]]&amp;"_"&amp;TEXT(COUNTIF($L$2:L171,Tabla6[[#This Row],[Correlativo Beneficiaries]]),"0000")</f>
        <v>1193_0_1_0001</v>
      </c>
      <c r="N171" s="100" t="s">
        <v>883</v>
      </c>
      <c r="O171" s="100" t="s">
        <v>532</v>
      </c>
      <c r="P171" s="100" t="s">
        <v>884</v>
      </c>
      <c r="Q171" s="131">
        <v>11931567</v>
      </c>
      <c r="R171" s="100" t="s">
        <v>66</v>
      </c>
      <c r="S171" s="100">
        <v>48</v>
      </c>
      <c r="T171" s="77" t="str">
        <f>IF(Tabla6[[#This Row],[Edad]]="","",IF(Tabla6[[#This Row],[Edad]]&lt;=4,"&lt;5",IF(Tabla6[[#This Row],[Edad]]&lt;=17,"5-17",IF(Tabla6[[#This Row],[Edad]]&lt;=49,"18-49","&gt;50"))))</f>
        <v>18-49</v>
      </c>
      <c r="U171" s="107">
        <v>4242932361</v>
      </c>
      <c r="V171" s="100" t="s">
        <v>885</v>
      </c>
      <c r="W171" s="100" t="s">
        <v>67</v>
      </c>
      <c r="X171" s="97" t="s">
        <v>67</v>
      </c>
      <c r="Y171" s="100" t="s">
        <v>67</v>
      </c>
      <c r="Z171" s="100" t="s">
        <v>68</v>
      </c>
      <c r="AA171" s="100" t="s">
        <v>68</v>
      </c>
      <c r="AB171" s="100" t="s">
        <v>68</v>
      </c>
      <c r="AC171" s="100" t="s">
        <v>68</v>
      </c>
      <c r="AD171" s="100" t="s">
        <v>68</v>
      </c>
      <c r="AE171" s="100" t="s">
        <v>67</v>
      </c>
      <c r="AF171" s="100" t="s">
        <v>67</v>
      </c>
      <c r="AG171" s="100" t="s">
        <v>68</v>
      </c>
      <c r="AH171" s="100" t="s">
        <v>68</v>
      </c>
      <c r="AI171" s="100" t="s">
        <v>68</v>
      </c>
      <c r="AJ171" s="100" t="s">
        <v>68</v>
      </c>
      <c r="AK171" s="102"/>
      <c r="AL171" s="163"/>
    </row>
    <row r="172" spans="1:38" s="69" customFormat="1" ht="15" customHeight="1">
      <c r="A172" s="103">
        <v>171</v>
      </c>
      <c r="B172" s="104" t="s">
        <v>13</v>
      </c>
      <c r="C172" s="104" t="s">
        <v>418</v>
      </c>
      <c r="D172" s="104" t="s">
        <v>809</v>
      </c>
      <c r="E172" s="104" t="s">
        <v>810</v>
      </c>
      <c r="F172" s="103" t="s">
        <v>855</v>
      </c>
      <c r="G172" s="103" t="s">
        <v>812</v>
      </c>
      <c r="H172" s="103" t="s">
        <v>61</v>
      </c>
      <c r="I172" s="103" t="s">
        <v>422</v>
      </c>
      <c r="J172" s="105">
        <v>44104</v>
      </c>
      <c r="K172" s="103" t="s">
        <v>859</v>
      </c>
      <c r="L172" s="77" t="str">
        <f>LEFT(Tabla6[[#This Row],[Cedula]],4)&amp;"_"&amp;COUNTIF($Q$2:$Q$63,$Q172)&amp;"_"&amp;COUNTIF($Q$2:Q172,$Q172)</f>
        <v>2243_0_1</v>
      </c>
      <c r="M172" s="94" t="str">
        <f>Tabla6[[#This Row],[Correlativo Beneficiaries]]&amp;"_"&amp;TEXT(COUNTIF($L$2:L172,Tabla6[[#This Row],[Correlativo Beneficiaries]]),"0000")</f>
        <v>2243_0_1_0001</v>
      </c>
      <c r="N172" s="103" t="s">
        <v>160</v>
      </c>
      <c r="O172" s="103" t="s">
        <v>886</v>
      </c>
      <c r="P172" s="103" t="s">
        <v>887</v>
      </c>
      <c r="Q172" s="132">
        <v>22434394</v>
      </c>
      <c r="R172" s="103" t="s">
        <v>66</v>
      </c>
      <c r="S172" s="103">
        <v>24</v>
      </c>
      <c r="T172" s="77" t="str">
        <f>IF(Tabla6[[#This Row],[Edad]]="","",IF(Tabla6[[#This Row],[Edad]]&lt;=4,"&lt;5",IF(Tabla6[[#This Row],[Edad]]&lt;=17,"5-17",IF(Tabla6[[#This Row],[Edad]]&lt;=49,"18-49","&gt;50"))))</f>
        <v>18-49</v>
      </c>
      <c r="U172" s="108">
        <v>4164174271</v>
      </c>
      <c r="V172" s="103" t="s">
        <v>888</v>
      </c>
      <c r="W172" s="103" t="s">
        <v>67</v>
      </c>
      <c r="X172" s="97" t="s">
        <v>67</v>
      </c>
      <c r="Y172" s="103" t="s">
        <v>67</v>
      </c>
      <c r="Z172" s="103" t="s">
        <v>67</v>
      </c>
      <c r="AA172" s="103" t="s">
        <v>68</v>
      </c>
      <c r="AB172" s="103" t="s">
        <v>68</v>
      </c>
      <c r="AC172" s="103" t="s">
        <v>68</v>
      </c>
      <c r="AD172" s="103" t="s">
        <v>68</v>
      </c>
      <c r="AE172" s="103" t="s">
        <v>68</v>
      </c>
      <c r="AF172" s="103" t="s">
        <v>68</v>
      </c>
      <c r="AG172" s="103" t="s">
        <v>68</v>
      </c>
      <c r="AH172" s="103" t="s">
        <v>68</v>
      </c>
      <c r="AI172" s="103" t="s">
        <v>68</v>
      </c>
      <c r="AJ172" s="103" t="s">
        <v>68</v>
      </c>
      <c r="AK172" s="103" t="s">
        <v>889</v>
      </c>
      <c r="AL172" s="70"/>
    </row>
    <row r="173" spans="1:38" s="69" customFormat="1" ht="15" customHeight="1">
      <c r="A173" s="98">
        <v>172</v>
      </c>
      <c r="B173" s="99" t="s">
        <v>13</v>
      </c>
      <c r="C173" s="99" t="s">
        <v>418</v>
      </c>
      <c r="D173" s="99" t="s">
        <v>809</v>
      </c>
      <c r="E173" s="99" t="s">
        <v>810</v>
      </c>
      <c r="F173" s="100" t="s">
        <v>855</v>
      </c>
      <c r="G173" s="100" t="s">
        <v>812</v>
      </c>
      <c r="H173" s="100" t="s">
        <v>61</v>
      </c>
      <c r="I173" s="100" t="s">
        <v>422</v>
      </c>
      <c r="J173" s="101">
        <v>44104</v>
      </c>
      <c r="K173" s="100" t="s">
        <v>859</v>
      </c>
      <c r="L173" s="77" t="str">
        <f>LEFT(Tabla6[[#This Row],[Cedula]],4)&amp;"_"&amp;COUNTIF($Q$2:$Q$63,$Q173)&amp;"_"&amp;COUNTIF($Q$2:Q173,$Q173)</f>
        <v>1822_0_1</v>
      </c>
      <c r="M173" s="94" t="str">
        <f>Tabla6[[#This Row],[Correlativo Beneficiaries]]&amp;"_"&amp;TEXT(COUNTIF($L$2:L173,Tabla6[[#This Row],[Correlativo Beneficiaries]]),"0000")</f>
        <v>1822_0_1_0001</v>
      </c>
      <c r="N173" s="100" t="s">
        <v>890</v>
      </c>
      <c r="O173" s="100" t="s">
        <v>891</v>
      </c>
      <c r="P173" s="100" t="s">
        <v>892</v>
      </c>
      <c r="Q173" s="131">
        <v>18221100</v>
      </c>
      <c r="R173" s="100" t="s">
        <v>66</v>
      </c>
      <c r="S173" s="100">
        <v>32</v>
      </c>
      <c r="T173" s="77" t="str">
        <f>IF(Tabla6[[#This Row],[Edad]]="","",IF(Tabla6[[#This Row],[Edad]]&lt;=4,"&lt;5",IF(Tabla6[[#This Row],[Edad]]&lt;=17,"5-17",IF(Tabla6[[#This Row],[Edad]]&lt;=49,"18-49","&gt;50"))))</f>
        <v>18-49</v>
      </c>
      <c r="U173" s="107">
        <v>4242628501</v>
      </c>
      <c r="V173" s="100" t="s">
        <v>893</v>
      </c>
      <c r="W173" s="100" t="s">
        <v>67</v>
      </c>
      <c r="X173" s="97" t="s">
        <v>67</v>
      </c>
      <c r="Y173" s="100" t="s">
        <v>68</v>
      </c>
      <c r="Z173" s="100" t="s">
        <v>68</v>
      </c>
      <c r="AA173" s="100" t="s">
        <v>68</v>
      </c>
      <c r="AB173" s="100" t="s">
        <v>68</v>
      </c>
      <c r="AC173" s="100" t="s">
        <v>68</v>
      </c>
      <c r="AD173" s="100" t="s">
        <v>68</v>
      </c>
      <c r="AE173" s="100" t="s">
        <v>68</v>
      </c>
      <c r="AF173" s="100" t="s">
        <v>67</v>
      </c>
      <c r="AG173" s="100" t="s">
        <v>68</v>
      </c>
      <c r="AH173" s="100" t="s">
        <v>67</v>
      </c>
      <c r="AI173" s="100" t="s">
        <v>68</v>
      </c>
      <c r="AJ173" s="100" t="s">
        <v>68</v>
      </c>
      <c r="AK173" s="100" t="s">
        <v>894</v>
      </c>
      <c r="AL173" s="163"/>
    </row>
    <row r="174" spans="1:38" s="69" customFormat="1" ht="15" customHeight="1">
      <c r="A174" s="103">
        <v>173</v>
      </c>
      <c r="B174" s="104" t="s">
        <v>13</v>
      </c>
      <c r="C174" s="104" t="s">
        <v>418</v>
      </c>
      <c r="D174" s="104" t="s">
        <v>809</v>
      </c>
      <c r="E174" s="104" t="s">
        <v>810</v>
      </c>
      <c r="F174" s="103" t="s">
        <v>895</v>
      </c>
      <c r="G174" s="103" t="s">
        <v>812</v>
      </c>
      <c r="H174" s="103" t="s">
        <v>61</v>
      </c>
      <c r="I174" s="103" t="s">
        <v>422</v>
      </c>
      <c r="J174" s="105">
        <v>44104</v>
      </c>
      <c r="K174" s="103" t="s">
        <v>859</v>
      </c>
      <c r="L174" s="77" t="str">
        <f>LEFT(Tabla6[[#This Row],[Cedula]],4)&amp;"_"&amp;COUNTIF($Q$2:$Q$63,$Q174)&amp;"_"&amp;COUNTIF($Q$2:Q174,$Q174)</f>
        <v>1725_0_1</v>
      </c>
      <c r="M174" s="94" t="str">
        <f>Tabla6[[#This Row],[Correlativo Beneficiaries]]&amp;"_"&amp;TEXT(COUNTIF($L$2:L174,Tabla6[[#This Row],[Correlativo Beneficiaries]]),"0000")</f>
        <v>1725_0_1_0001</v>
      </c>
      <c r="N174" s="103" t="s">
        <v>896</v>
      </c>
      <c r="O174" s="103" t="s">
        <v>897</v>
      </c>
      <c r="P174" s="103" t="s">
        <v>898</v>
      </c>
      <c r="Q174" s="132">
        <v>17255286</v>
      </c>
      <c r="R174" s="103" t="s">
        <v>66</v>
      </c>
      <c r="S174" s="103">
        <v>34</v>
      </c>
      <c r="T174" s="77" t="str">
        <f>IF(Tabla6[[#This Row],[Edad]]="","",IF(Tabla6[[#This Row],[Edad]]&lt;=4,"&lt;5",IF(Tabla6[[#This Row],[Edad]]&lt;=17,"5-17",IF(Tabla6[[#This Row],[Edad]]&lt;=49,"18-49","&gt;50"))))</f>
        <v>18-49</v>
      </c>
      <c r="U174" s="108">
        <v>4143800057</v>
      </c>
      <c r="V174" s="103" t="s">
        <v>899</v>
      </c>
      <c r="W174" s="103" t="s">
        <v>67</v>
      </c>
      <c r="X174" s="97" t="s">
        <v>67</v>
      </c>
      <c r="Y174" s="103" t="s">
        <v>67</v>
      </c>
      <c r="Z174" s="103" t="s">
        <v>68</v>
      </c>
      <c r="AA174" s="103" t="s">
        <v>68</v>
      </c>
      <c r="AB174" s="103" t="s">
        <v>67</v>
      </c>
      <c r="AC174" s="103" t="s">
        <v>67</v>
      </c>
      <c r="AD174" s="103" t="s">
        <v>67</v>
      </c>
      <c r="AE174" s="103" t="s">
        <v>67</v>
      </c>
      <c r="AF174" s="103" t="s">
        <v>68</v>
      </c>
      <c r="AG174" s="103" t="s">
        <v>68</v>
      </c>
      <c r="AH174" s="103" t="s">
        <v>68</v>
      </c>
      <c r="AI174" s="103" t="s">
        <v>68</v>
      </c>
      <c r="AJ174" s="103" t="s">
        <v>68</v>
      </c>
      <c r="AK174" s="103" t="s">
        <v>900</v>
      </c>
      <c r="AL174" s="70"/>
    </row>
    <row r="175" spans="1:38" s="69" customFormat="1" ht="15" customHeight="1">
      <c r="A175" s="98">
        <v>174</v>
      </c>
      <c r="B175" s="99" t="s">
        <v>13</v>
      </c>
      <c r="C175" s="99" t="s">
        <v>418</v>
      </c>
      <c r="D175" s="99" t="s">
        <v>809</v>
      </c>
      <c r="E175" s="99" t="s">
        <v>810</v>
      </c>
      <c r="F175" s="100" t="s">
        <v>901</v>
      </c>
      <c r="G175" s="100" t="s">
        <v>812</v>
      </c>
      <c r="H175" s="100" t="s">
        <v>61</v>
      </c>
      <c r="I175" s="100" t="s">
        <v>422</v>
      </c>
      <c r="J175" s="101">
        <v>44104</v>
      </c>
      <c r="K175" s="100" t="s">
        <v>859</v>
      </c>
      <c r="L175" s="77" t="str">
        <f>LEFT(Tabla6[[#This Row],[Cedula]],4)&amp;"_"&amp;COUNTIF($Q$2:$Q$63,$Q175)&amp;"_"&amp;COUNTIF($Q$2:Q175,$Q175)</f>
        <v>2243_0_1</v>
      </c>
      <c r="M175" s="94" t="str">
        <f>Tabla6[[#This Row],[Correlativo Beneficiaries]]&amp;"_"&amp;TEXT(COUNTIF($L$2:L175,Tabla6[[#This Row],[Correlativo Beneficiaries]]),"0000")</f>
        <v>2243_0_1_0002</v>
      </c>
      <c r="N175" s="100" t="s">
        <v>114</v>
      </c>
      <c r="O175" s="100" t="s">
        <v>902</v>
      </c>
      <c r="P175" s="100" t="s">
        <v>903</v>
      </c>
      <c r="Q175" s="131">
        <v>22434850</v>
      </c>
      <c r="R175" s="100" t="s">
        <v>66</v>
      </c>
      <c r="S175" s="100">
        <v>24</v>
      </c>
      <c r="T175" s="77" t="str">
        <f>IF(Tabla6[[#This Row],[Edad]]="","",IF(Tabla6[[#This Row],[Edad]]&lt;=4,"&lt;5",IF(Tabla6[[#This Row],[Edad]]&lt;=17,"5-17",IF(Tabla6[[#This Row],[Edad]]&lt;=49,"18-49","&gt;50"))))</f>
        <v>18-49</v>
      </c>
      <c r="U175" s="107">
        <v>4128068947</v>
      </c>
      <c r="V175" s="102"/>
      <c r="W175" s="100" t="s">
        <v>67</v>
      </c>
      <c r="X175" s="97" t="s">
        <v>67</v>
      </c>
      <c r="Y175" s="100" t="s">
        <v>67</v>
      </c>
      <c r="Z175" s="100" t="s">
        <v>67</v>
      </c>
      <c r="AA175" s="100" t="s">
        <v>67</v>
      </c>
      <c r="AB175" s="100" t="s">
        <v>68</v>
      </c>
      <c r="AC175" s="100" t="s">
        <v>68</v>
      </c>
      <c r="AD175" s="100" t="s">
        <v>67</v>
      </c>
      <c r="AE175" s="100" t="s">
        <v>68</v>
      </c>
      <c r="AF175" s="100" t="s">
        <v>68</v>
      </c>
      <c r="AG175" s="100" t="s">
        <v>68</v>
      </c>
      <c r="AH175" s="100" t="s">
        <v>68</v>
      </c>
      <c r="AI175" s="100" t="s">
        <v>67</v>
      </c>
      <c r="AJ175" s="100" t="s">
        <v>68</v>
      </c>
      <c r="AK175" s="100" t="s">
        <v>904</v>
      </c>
      <c r="AL175" s="163"/>
    </row>
    <row r="176" spans="1:38" s="69" customFormat="1" ht="15" customHeight="1">
      <c r="A176" s="103">
        <v>175</v>
      </c>
      <c r="B176" s="104" t="s">
        <v>13</v>
      </c>
      <c r="C176" s="104" t="s">
        <v>418</v>
      </c>
      <c r="D176" s="104" t="s">
        <v>809</v>
      </c>
      <c r="E176" s="104" t="s">
        <v>810</v>
      </c>
      <c r="F176" s="103" t="s">
        <v>905</v>
      </c>
      <c r="G176" s="103" t="s">
        <v>812</v>
      </c>
      <c r="H176" s="103" t="s">
        <v>61</v>
      </c>
      <c r="I176" s="103" t="s">
        <v>422</v>
      </c>
      <c r="J176" s="105">
        <v>44104</v>
      </c>
      <c r="K176" s="103" t="s">
        <v>859</v>
      </c>
      <c r="L176" s="77" t="str">
        <f>LEFT(Tabla6[[#This Row],[Cedula]],4)&amp;"_"&amp;COUNTIF($Q$2:$Q$63,$Q176)&amp;"_"&amp;COUNTIF($Q$2:Q176,$Q176)</f>
        <v>1686_0_1</v>
      </c>
      <c r="M176" s="94" t="str">
        <f>Tabla6[[#This Row],[Correlativo Beneficiaries]]&amp;"_"&amp;TEXT(COUNTIF($L$2:L176,Tabla6[[#This Row],[Correlativo Beneficiaries]]),"0000")</f>
        <v>1686_0_1_0001</v>
      </c>
      <c r="N176" s="103" t="s">
        <v>906</v>
      </c>
      <c r="O176" s="106"/>
      <c r="P176" s="103" t="s">
        <v>907</v>
      </c>
      <c r="Q176" s="132">
        <v>16862249</v>
      </c>
      <c r="R176" s="103" t="s">
        <v>66</v>
      </c>
      <c r="S176" s="103">
        <v>39</v>
      </c>
      <c r="T176" s="77" t="str">
        <f>IF(Tabla6[[#This Row],[Edad]]="","",IF(Tabla6[[#This Row],[Edad]]&lt;=4,"&lt;5",IF(Tabla6[[#This Row],[Edad]]&lt;=17,"5-17",IF(Tabla6[[#This Row],[Edad]]&lt;=49,"18-49","&gt;50"))))</f>
        <v>18-49</v>
      </c>
      <c r="U176" s="108">
        <v>4128280880</v>
      </c>
      <c r="V176" s="103" t="s">
        <v>908</v>
      </c>
      <c r="W176" s="103" t="s">
        <v>67</v>
      </c>
      <c r="X176" s="97" t="s">
        <v>67</v>
      </c>
      <c r="Y176" s="103" t="s">
        <v>725</v>
      </c>
      <c r="Z176" s="103" t="s">
        <v>68</v>
      </c>
      <c r="AA176" s="103" t="s">
        <v>68</v>
      </c>
      <c r="AB176" s="103" t="s">
        <v>68</v>
      </c>
      <c r="AC176" s="103" t="s">
        <v>68</v>
      </c>
      <c r="AD176" s="103" t="s">
        <v>68</v>
      </c>
      <c r="AE176" s="103" t="s">
        <v>67</v>
      </c>
      <c r="AF176" s="103" t="s">
        <v>68</v>
      </c>
      <c r="AG176" s="103" t="s">
        <v>68</v>
      </c>
      <c r="AH176" s="103" t="s">
        <v>68</v>
      </c>
      <c r="AI176" s="103" t="s">
        <v>68</v>
      </c>
      <c r="AJ176" s="103" t="s">
        <v>68</v>
      </c>
      <c r="AK176" s="106"/>
      <c r="AL176" s="70"/>
    </row>
    <row r="177" spans="1:38" s="69" customFormat="1" ht="15" customHeight="1">
      <c r="A177" s="98">
        <v>176</v>
      </c>
      <c r="B177" s="99" t="s">
        <v>13</v>
      </c>
      <c r="C177" s="99" t="s">
        <v>418</v>
      </c>
      <c r="D177" s="99" t="s">
        <v>809</v>
      </c>
      <c r="E177" s="99" t="s">
        <v>810</v>
      </c>
      <c r="F177" s="100" t="s">
        <v>855</v>
      </c>
      <c r="G177" s="100" t="s">
        <v>812</v>
      </c>
      <c r="H177" s="100" t="s">
        <v>61</v>
      </c>
      <c r="I177" s="100" t="s">
        <v>422</v>
      </c>
      <c r="J177" s="101">
        <v>44104</v>
      </c>
      <c r="K177" s="100" t="s">
        <v>859</v>
      </c>
      <c r="L177" s="77" t="str">
        <f>LEFT(Tabla6[[#This Row],[Cedula]],4)&amp;"_"&amp;COUNTIF($Q$2:$Q$63,$Q177)&amp;"_"&amp;COUNTIF($Q$2:Q177,$Q177)</f>
        <v>2995_0_1</v>
      </c>
      <c r="M177" s="94" t="str">
        <f>Tabla6[[#This Row],[Correlativo Beneficiaries]]&amp;"_"&amp;TEXT(COUNTIF($L$2:L177,Tabla6[[#This Row],[Correlativo Beneficiaries]]),"0000")</f>
        <v>2995_0_1_0001</v>
      </c>
      <c r="N177" s="100" t="s">
        <v>162</v>
      </c>
      <c r="O177" s="100" t="s">
        <v>100</v>
      </c>
      <c r="P177" s="100" t="s">
        <v>909</v>
      </c>
      <c r="Q177" s="131">
        <v>29952837</v>
      </c>
      <c r="R177" s="100" t="s">
        <v>66</v>
      </c>
      <c r="S177" s="100">
        <v>17</v>
      </c>
      <c r="T177" s="77" t="str">
        <f>IF(Tabla6[[#This Row],[Edad]]="","",IF(Tabla6[[#This Row],[Edad]]&lt;=4,"&lt;5",IF(Tabla6[[#This Row],[Edad]]&lt;=17,"5-17",IF(Tabla6[[#This Row],[Edad]]&lt;=49,"18-49","&gt;50"))))</f>
        <v>5-17</v>
      </c>
      <c r="U177" s="107">
        <v>4128258441</v>
      </c>
      <c r="V177" s="100" t="s">
        <v>910</v>
      </c>
      <c r="W177" s="100" t="s">
        <v>67</v>
      </c>
      <c r="X177" s="97" t="s">
        <v>67</v>
      </c>
      <c r="Y177" s="100" t="s">
        <v>67</v>
      </c>
      <c r="Z177" s="100" t="s">
        <v>67</v>
      </c>
      <c r="AA177" s="100" t="s">
        <v>68</v>
      </c>
      <c r="AB177" s="100" t="s">
        <v>68</v>
      </c>
      <c r="AC177" s="100" t="s">
        <v>68</v>
      </c>
      <c r="AD177" s="100" t="s">
        <v>68</v>
      </c>
      <c r="AE177" s="100" t="s">
        <v>68</v>
      </c>
      <c r="AF177" s="100" t="s">
        <v>68</v>
      </c>
      <c r="AG177" s="100" t="s">
        <v>68</v>
      </c>
      <c r="AH177" s="100" t="s">
        <v>68</v>
      </c>
      <c r="AI177" s="100" t="s">
        <v>68</v>
      </c>
      <c r="AJ177" s="100" t="s">
        <v>68</v>
      </c>
      <c r="AK177" s="102"/>
      <c r="AL177" s="163"/>
    </row>
    <row r="178" spans="1:38" s="69" customFormat="1" ht="15" customHeight="1">
      <c r="A178" s="103">
        <v>177</v>
      </c>
      <c r="B178" s="104" t="s">
        <v>13</v>
      </c>
      <c r="C178" s="104" t="s">
        <v>418</v>
      </c>
      <c r="D178" s="104" t="s">
        <v>809</v>
      </c>
      <c r="E178" s="104" t="s">
        <v>810</v>
      </c>
      <c r="F178" s="103" t="s">
        <v>855</v>
      </c>
      <c r="G178" s="103" t="s">
        <v>812</v>
      </c>
      <c r="H178" s="103" t="s">
        <v>61</v>
      </c>
      <c r="I178" s="103" t="s">
        <v>422</v>
      </c>
      <c r="J178" s="105">
        <v>44104</v>
      </c>
      <c r="K178" s="103" t="s">
        <v>859</v>
      </c>
      <c r="L178" s="77" t="str">
        <f>LEFT(Tabla6[[#This Row],[Cedula]],4)&amp;"_"&amp;COUNTIF($Q$2:$Q$63,$Q178)&amp;"_"&amp;COUNTIF($Q$2:Q178,$Q178)</f>
        <v>3047_0_1</v>
      </c>
      <c r="M178" s="94" t="str">
        <f>Tabla6[[#This Row],[Correlativo Beneficiaries]]&amp;"_"&amp;TEXT(COUNTIF($L$2:L178,Tabla6[[#This Row],[Correlativo Beneficiaries]]),"0000")</f>
        <v>3047_0_1_0001</v>
      </c>
      <c r="N178" s="103" t="s">
        <v>911</v>
      </c>
      <c r="O178" s="103" t="s">
        <v>256</v>
      </c>
      <c r="P178" s="103" t="s">
        <v>912</v>
      </c>
      <c r="Q178" s="132">
        <v>30476109</v>
      </c>
      <c r="R178" s="103" t="s">
        <v>66</v>
      </c>
      <c r="S178" s="103">
        <v>19</v>
      </c>
      <c r="T178" s="77" t="str">
        <f>IF(Tabla6[[#This Row],[Edad]]="","",IF(Tabla6[[#This Row],[Edad]]&lt;=4,"&lt;5",IF(Tabla6[[#This Row],[Edad]]&lt;=17,"5-17",IF(Tabla6[[#This Row],[Edad]]&lt;=49,"18-49","&gt;50"))))</f>
        <v>18-49</v>
      </c>
      <c r="U178" s="108">
        <v>4125440071</v>
      </c>
      <c r="V178" s="106"/>
      <c r="W178" s="103" t="s">
        <v>67</v>
      </c>
      <c r="X178" s="97" t="s">
        <v>67</v>
      </c>
      <c r="Y178" s="103" t="s">
        <v>67</v>
      </c>
      <c r="Z178" s="103" t="s">
        <v>67</v>
      </c>
      <c r="AA178" s="103" t="s">
        <v>68</v>
      </c>
      <c r="AB178" s="103" t="s">
        <v>67</v>
      </c>
      <c r="AC178" s="103" t="s">
        <v>68</v>
      </c>
      <c r="AD178" s="103" t="s">
        <v>68</v>
      </c>
      <c r="AE178" s="103" t="s">
        <v>68</v>
      </c>
      <c r="AF178" s="103" t="s">
        <v>68</v>
      </c>
      <c r="AG178" s="103" t="s">
        <v>68</v>
      </c>
      <c r="AH178" s="103" t="s">
        <v>68</v>
      </c>
      <c r="AI178" s="103" t="s">
        <v>67</v>
      </c>
      <c r="AJ178" s="103" t="s">
        <v>68</v>
      </c>
      <c r="AK178" s="106"/>
      <c r="AL178" s="70"/>
    </row>
    <row r="179" spans="1:38" s="69" customFormat="1" ht="15" customHeight="1">
      <c r="A179" s="98">
        <v>178</v>
      </c>
      <c r="B179" s="99" t="s">
        <v>13</v>
      </c>
      <c r="C179" s="99" t="s">
        <v>418</v>
      </c>
      <c r="D179" s="99" t="s">
        <v>809</v>
      </c>
      <c r="E179" s="99" t="s">
        <v>810</v>
      </c>
      <c r="F179" s="100" t="s">
        <v>855</v>
      </c>
      <c r="G179" s="100" t="s">
        <v>812</v>
      </c>
      <c r="H179" s="100" t="s">
        <v>61</v>
      </c>
      <c r="I179" s="100" t="s">
        <v>422</v>
      </c>
      <c r="J179" s="101">
        <v>44104</v>
      </c>
      <c r="K179" s="100" t="s">
        <v>859</v>
      </c>
      <c r="L179" s="77" t="str">
        <f>LEFT(Tabla6[[#This Row],[Cedula]],4)&amp;"_"&amp;COUNTIF($Q$2:$Q$63,$Q179)&amp;"_"&amp;COUNTIF($Q$2:Q179,$Q179)</f>
        <v>1557_0_1</v>
      </c>
      <c r="M179" s="94" t="str">
        <f>Tabla6[[#This Row],[Correlativo Beneficiaries]]&amp;"_"&amp;TEXT(COUNTIF($L$2:L179,Tabla6[[#This Row],[Correlativo Beneficiaries]]),"0000")</f>
        <v>1557_0_1_0001</v>
      </c>
      <c r="N179" s="100" t="s">
        <v>458</v>
      </c>
      <c r="O179" s="100" t="s">
        <v>458</v>
      </c>
      <c r="P179" s="100" t="s">
        <v>913</v>
      </c>
      <c r="Q179" s="131">
        <v>15573524</v>
      </c>
      <c r="R179" s="100" t="s">
        <v>66</v>
      </c>
      <c r="S179" s="100">
        <v>37</v>
      </c>
      <c r="T179" s="77" t="str">
        <f>IF(Tabla6[[#This Row],[Edad]]="","",IF(Tabla6[[#This Row],[Edad]]&lt;=4,"&lt;5",IF(Tabla6[[#This Row],[Edad]]&lt;=17,"5-17",IF(Tabla6[[#This Row],[Edad]]&lt;=49,"18-49","&gt;50"))))</f>
        <v>18-49</v>
      </c>
      <c r="U179" s="107">
        <v>4142023249</v>
      </c>
      <c r="V179" s="100" t="s">
        <v>914</v>
      </c>
      <c r="W179" s="100" t="s">
        <v>67</v>
      </c>
      <c r="X179" s="97" t="s">
        <v>67</v>
      </c>
      <c r="Y179" s="100" t="s">
        <v>67</v>
      </c>
      <c r="Z179" s="100" t="s">
        <v>68</v>
      </c>
      <c r="AA179" s="100" t="s">
        <v>68</v>
      </c>
      <c r="AB179" s="100" t="s">
        <v>68</v>
      </c>
      <c r="AC179" s="100" t="s">
        <v>68</v>
      </c>
      <c r="AD179" s="100" t="s">
        <v>68</v>
      </c>
      <c r="AE179" s="100" t="s">
        <v>68</v>
      </c>
      <c r="AF179" s="100" t="s">
        <v>68</v>
      </c>
      <c r="AG179" s="100" t="s">
        <v>68</v>
      </c>
      <c r="AH179" s="100" t="s">
        <v>68</v>
      </c>
      <c r="AI179" s="100" t="s">
        <v>68</v>
      </c>
      <c r="AJ179" s="100" t="s">
        <v>68</v>
      </c>
      <c r="AK179" s="102"/>
      <c r="AL179" s="163"/>
    </row>
    <row r="180" spans="1:38" s="69" customFormat="1" ht="15" customHeight="1">
      <c r="A180" s="103">
        <v>179</v>
      </c>
      <c r="B180" s="104" t="s">
        <v>13</v>
      </c>
      <c r="C180" s="104" t="s">
        <v>418</v>
      </c>
      <c r="D180" s="104" t="s">
        <v>809</v>
      </c>
      <c r="E180" s="104" t="s">
        <v>810</v>
      </c>
      <c r="F180" s="103" t="s">
        <v>855</v>
      </c>
      <c r="G180" s="103" t="s">
        <v>812</v>
      </c>
      <c r="H180" s="103" t="s">
        <v>61</v>
      </c>
      <c r="I180" s="103" t="s">
        <v>422</v>
      </c>
      <c r="J180" s="105">
        <v>44104</v>
      </c>
      <c r="K180" s="103" t="s">
        <v>859</v>
      </c>
      <c r="L180" s="77" t="str">
        <f>LEFT(Tabla6[[#This Row],[Cedula]],4)&amp;"_"&amp;COUNTIF($Q$2:$Q$63,$Q180)&amp;"_"&amp;COUNTIF($Q$2:Q180,$Q180)</f>
        <v>1557_0_1</v>
      </c>
      <c r="M180" s="94" t="str">
        <f>Tabla6[[#This Row],[Correlativo Beneficiaries]]&amp;"_"&amp;TEXT(COUNTIF($L$2:L180,Tabla6[[#This Row],[Correlativo Beneficiaries]]),"0000")</f>
        <v>1557_0_1_0002</v>
      </c>
      <c r="N180" s="103" t="s">
        <v>186</v>
      </c>
      <c r="O180" s="103" t="s">
        <v>256</v>
      </c>
      <c r="P180" s="103" t="s">
        <v>915</v>
      </c>
      <c r="Q180" s="132">
        <v>15574744</v>
      </c>
      <c r="R180" s="103" t="s">
        <v>916</v>
      </c>
      <c r="S180" s="103">
        <v>37</v>
      </c>
      <c r="T180" s="77" t="str">
        <f>IF(Tabla6[[#This Row],[Edad]]="","",IF(Tabla6[[#This Row],[Edad]]&lt;=4,"&lt;5",IF(Tabla6[[#This Row],[Edad]]&lt;=17,"5-17",IF(Tabla6[[#This Row],[Edad]]&lt;=49,"18-49","&gt;50"))))</f>
        <v>18-49</v>
      </c>
      <c r="U180" s="108">
        <v>4120143309</v>
      </c>
      <c r="V180" s="103" t="s">
        <v>917</v>
      </c>
      <c r="W180" s="103" t="s">
        <v>67</v>
      </c>
      <c r="X180" s="97" t="s">
        <v>67</v>
      </c>
      <c r="Y180" s="103" t="s">
        <v>67</v>
      </c>
      <c r="Z180" s="103" t="s">
        <v>67</v>
      </c>
      <c r="AA180" s="103" t="s">
        <v>68</v>
      </c>
      <c r="AB180" s="103" t="s">
        <v>68</v>
      </c>
      <c r="AC180" s="103" t="s">
        <v>68</v>
      </c>
      <c r="AD180" s="103" t="s">
        <v>67</v>
      </c>
      <c r="AE180" s="103" t="s">
        <v>67</v>
      </c>
      <c r="AF180" s="103" t="s">
        <v>68</v>
      </c>
      <c r="AG180" s="103" t="s">
        <v>68</v>
      </c>
      <c r="AH180" s="103" t="s">
        <v>68</v>
      </c>
      <c r="AI180" s="103" t="s">
        <v>68</v>
      </c>
      <c r="AJ180" s="103" t="s">
        <v>68</v>
      </c>
      <c r="AK180" s="106"/>
      <c r="AL180" s="70"/>
    </row>
    <row r="181" spans="1:38" s="69" customFormat="1" ht="15" customHeight="1">
      <c r="A181" s="98">
        <v>180</v>
      </c>
      <c r="B181" s="99" t="s">
        <v>13</v>
      </c>
      <c r="C181" s="99" t="s">
        <v>418</v>
      </c>
      <c r="D181" s="99" t="s">
        <v>809</v>
      </c>
      <c r="E181" s="99" t="s">
        <v>810</v>
      </c>
      <c r="F181" s="100" t="s">
        <v>895</v>
      </c>
      <c r="G181" s="100" t="s">
        <v>812</v>
      </c>
      <c r="H181" s="100" t="s">
        <v>61</v>
      </c>
      <c r="I181" s="100" t="s">
        <v>422</v>
      </c>
      <c r="J181" s="101">
        <v>44104</v>
      </c>
      <c r="K181" s="100" t="s">
        <v>859</v>
      </c>
      <c r="L181" s="77" t="str">
        <f>LEFT(Tabla6[[#This Row],[Cedula]],4)&amp;"_"&amp;COUNTIF($Q$2:$Q$63,$Q181)&amp;"_"&amp;COUNTIF($Q$2:Q181,$Q181)</f>
        <v>2953_0_1</v>
      </c>
      <c r="M181" s="94" t="str">
        <f>Tabla6[[#This Row],[Correlativo Beneficiaries]]&amp;"_"&amp;TEXT(COUNTIF($L$2:L181,Tabla6[[#This Row],[Correlativo Beneficiaries]]),"0000")</f>
        <v>2953_0_1_0001</v>
      </c>
      <c r="N181" s="100" t="s">
        <v>236</v>
      </c>
      <c r="O181" s="100" t="s">
        <v>918</v>
      </c>
      <c r="P181" s="100" t="s">
        <v>919</v>
      </c>
      <c r="Q181" s="131">
        <v>29534125</v>
      </c>
      <c r="R181" s="100" t="s">
        <v>66</v>
      </c>
      <c r="S181" s="100">
        <v>18</v>
      </c>
      <c r="T181" s="77" t="str">
        <f>IF(Tabla6[[#This Row],[Edad]]="","",IF(Tabla6[[#This Row],[Edad]]&lt;=4,"&lt;5",IF(Tabla6[[#This Row],[Edad]]&lt;=17,"5-17",IF(Tabla6[[#This Row],[Edad]]&lt;=49,"18-49","&gt;50"))))</f>
        <v>18-49</v>
      </c>
      <c r="U181" s="107">
        <v>4165390050</v>
      </c>
      <c r="V181" s="100" t="s">
        <v>920</v>
      </c>
      <c r="W181" s="100" t="s">
        <v>67</v>
      </c>
      <c r="X181" s="97" t="s">
        <v>67</v>
      </c>
      <c r="Y181" s="100" t="s">
        <v>68</v>
      </c>
      <c r="Z181" s="100" t="s">
        <v>68</v>
      </c>
      <c r="AA181" s="100" t="s">
        <v>68</v>
      </c>
      <c r="AB181" s="100" t="s">
        <v>68</v>
      </c>
      <c r="AC181" s="100" t="s">
        <v>68</v>
      </c>
      <c r="AD181" s="100" t="s">
        <v>68</v>
      </c>
      <c r="AE181" s="100" t="s">
        <v>67</v>
      </c>
      <c r="AF181" s="100" t="s">
        <v>68</v>
      </c>
      <c r="AG181" s="100" t="s">
        <v>68</v>
      </c>
      <c r="AH181" s="100" t="s">
        <v>68</v>
      </c>
      <c r="AI181" s="100" t="s">
        <v>68</v>
      </c>
      <c r="AJ181" s="100" t="s">
        <v>68</v>
      </c>
      <c r="AK181" s="102"/>
      <c r="AL181" s="163"/>
    </row>
    <row r="182" spans="1:38" s="69" customFormat="1" ht="15" customHeight="1">
      <c r="A182" s="103">
        <v>181</v>
      </c>
      <c r="B182" s="104" t="s">
        <v>13</v>
      </c>
      <c r="C182" s="104" t="s">
        <v>418</v>
      </c>
      <c r="D182" s="104" t="s">
        <v>809</v>
      </c>
      <c r="E182" s="104" t="s">
        <v>810</v>
      </c>
      <c r="F182" s="103" t="s">
        <v>901</v>
      </c>
      <c r="G182" s="103" t="s">
        <v>812</v>
      </c>
      <c r="H182" s="103" t="s">
        <v>61</v>
      </c>
      <c r="I182" s="103" t="s">
        <v>422</v>
      </c>
      <c r="J182" s="105">
        <v>44104</v>
      </c>
      <c r="K182" s="103" t="s">
        <v>859</v>
      </c>
      <c r="L182" s="77" t="str">
        <f>LEFT(Tabla6[[#This Row],[Cedula]],4)&amp;"_"&amp;COUNTIF($Q$2:$Q$63,$Q182)&amp;"_"&amp;COUNTIF($Q$2:Q182,$Q182)</f>
        <v>1353_0_1</v>
      </c>
      <c r="M182" s="94" t="str">
        <f>Tabla6[[#This Row],[Correlativo Beneficiaries]]&amp;"_"&amp;TEXT(COUNTIF($L$2:L182,Tabla6[[#This Row],[Correlativo Beneficiaries]]),"0000")</f>
        <v>1353_0_1_0001</v>
      </c>
      <c r="N182" s="103" t="s">
        <v>921</v>
      </c>
      <c r="O182" s="103" t="s">
        <v>64</v>
      </c>
      <c r="P182" s="103" t="s">
        <v>922</v>
      </c>
      <c r="Q182" s="132">
        <v>13535987</v>
      </c>
      <c r="R182" s="103" t="s">
        <v>66</v>
      </c>
      <c r="S182" s="103">
        <v>45</v>
      </c>
      <c r="T182" s="77" t="str">
        <f>IF(Tabla6[[#This Row],[Edad]]="","",IF(Tabla6[[#This Row],[Edad]]&lt;=4,"&lt;5",IF(Tabla6[[#This Row],[Edad]]&lt;=17,"5-17",IF(Tabla6[[#This Row],[Edad]]&lt;=49,"18-49","&gt;50"))))</f>
        <v>18-49</v>
      </c>
      <c r="U182" s="108">
        <v>4128068947</v>
      </c>
      <c r="V182" s="103" t="s">
        <v>923</v>
      </c>
      <c r="W182" s="103" t="s">
        <v>67</v>
      </c>
      <c r="X182" s="97" t="s">
        <v>67</v>
      </c>
      <c r="Y182" s="103" t="s">
        <v>67</v>
      </c>
      <c r="Z182" s="103" t="s">
        <v>67</v>
      </c>
      <c r="AA182" s="103" t="s">
        <v>68</v>
      </c>
      <c r="AB182" s="103" t="s">
        <v>68</v>
      </c>
      <c r="AC182" s="103" t="s">
        <v>68</v>
      </c>
      <c r="AD182" s="103" t="s">
        <v>67</v>
      </c>
      <c r="AE182" s="103" t="s">
        <v>67</v>
      </c>
      <c r="AF182" s="103" t="s">
        <v>68</v>
      </c>
      <c r="AG182" s="103" t="s">
        <v>68</v>
      </c>
      <c r="AH182" s="103" t="s">
        <v>68</v>
      </c>
      <c r="AI182" s="103" t="s">
        <v>68</v>
      </c>
      <c r="AJ182" s="103" t="s">
        <v>68</v>
      </c>
      <c r="AK182" s="106"/>
      <c r="AL182" s="70"/>
    </row>
    <row r="183" spans="1:38" s="69" customFormat="1" ht="15" customHeight="1">
      <c r="A183" s="98">
        <v>182</v>
      </c>
      <c r="B183" s="99" t="s">
        <v>13</v>
      </c>
      <c r="C183" s="99" t="s">
        <v>418</v>
      </c>
      <c r="D183" s="99" t="s">
        <v>809</v>
      </c>
      <c r="E183" s="99" t="s">
        <v>810</v>
      </c>
      <c r="F183" s="100" t="s">
        <v>895</v>
      </c>
      <c r="G183" s="100" t="s">
        <v>812</v>
      </c>
      <c r="H183" s="100" t="s">
        <v>61</v>
      </c>
      <c r="I183" s="100" t="s">
        <v>422</v>
      </c>
      <c r="J183" s="101">
        <v>44104</v>
      </c>
      <c r="K183" s="100" t="s">
        <v>859</v>
      </c>
      <c r="L183" s="77" t="str">
        <f>LEFT(Tabla6[[#This Row],[Cedula]],4)&amp;"_"&amp;COUNTIF($Q$2:$Q$63,$Q183)&amp;"_"&amp;COUNTIF($Q$2:Q183,$Q183)</f>
        <v>3101_0_1</v>
      </c>
      <c r="M183" s="94" t="str">
        <f>Tabla6[[#This Row],[Correlativo Beneficiaries]]&amp;"_"&amp;TEXT(COUNTIF($L$2:L183,Tabla6[[#This Row],[Correlativo Beneficiaries]]),"0000")</f>
        <v>3101_0_1_0001</v>
      </c>
      <c r="N183" s="100" t="s">
        <v>924</v>
      </c>
      <c r="O183" s="100" t="s">
        <v>102</v>
      </c>
      <c r="P183" s="100" t="s">
        <v>925</v>
      </c>
      <c r="Q183" s="131">
        <v>31010229</v>
      </c>
      <c r="R183" s="100" t="s">
        <v>66</v>
      </c>
      <c r="S183" s="100">
        <v>15</v>
      </c>
      <c r="T183" s="77" t="str">
        <f>IF(Tabla6[[#This Row],[Edad]]="","",IF(Tabla6[[#This Row],[Edad]]&lt;=4,"&lt;5",IF(Tabla6[[#This Row],[Edad]]&lt;=17,"5-17",IF(Tabla6[[#This Row],[Edad]]&lt;=49,"18-49","&gt;50"))))</f>
        <v>5-17</v>
      </c>
      <c r="U183" s="107">
        <v>4128039506</v>
      </c>
      <c r="V183" s="102"/>
      <c r="W183" s="100" t="s">
        <v>67</v>
      </c>
      <c r="X183" s="97" t="s">
        <v>67</v>
      </c>
      <c r="Y183" s="100" t="s">
        <v>67</v>
      </c>
      <c r="Z183" s="100" t="s">
        <v>67</v>
      </c>
      <c r="AA183" s="100" t="s">
        <v>68</v>
      </c>
      <c r="AB183" s="100" t="s">
        <v>68</v>
      </c>
      <c r="AC183" s="100" t="s">
        <v>67</v>
      </c>
      <c r="AD183" s="100" t="s">
        <v>67</v>
      </c>
      <c r="AE183" s="100" t="s">
        <v>68</v>
      </c>
      <c r="AF183" s="100" t="s">
        <v>68</v>
      </c>
      <c r="AG183" s="100" t="s">
        <v>68</v>
      </c>
      <c r="AH183" s="100" t="s">
        <v>68</v>
      </c>
      <c r="AI183" s="100" t="s">
        <v>68</v>
      </c>
      <c r="AJ183" s="100" t="s">
        <v>68</v>
      </c>
      <c r="AK183" s="100" t="s">
        <v>926</v>
      </c>
      <c r="AL183" s="163"/>
    </row>
    <row r="184" spans="1:38" s="69" customFormat="1" ht="15" customHeight="1">
      <c r="A184" s="103">
        <v>183</v>
      </c>
      <c r="B184" s="104" t="s">
        <v>13</v>
      </c>
      <c r="C184" s="104" t="s">
        <v>418</v>
      </c>
      <c r="D184" s="104" t="s">
        <v>809</v>
      </c>
      <c r="E184" s="104" t="s">
        <v>810</v>
      </c>
      <c r="F184" s="103" t="s">
        <v>895</v>
      </c>
      <c r="G184" s="103" t="s">
        <v>812</v>
      </c>
      <c r="H184" s="103" t="s">
        <v>61</v>
      </c>
      <c r="I184" s="103" t="s">
        <v>422</v>
      </c>
      <c r="J184" s="105">
        <v>44104</v>
      </c>
      <c r="K184" s="103" t="s">
        <v>859</v>
      </c>
      <c r="L184" s="77" t="str">
        <f>LEFT(Tabla6[[#This Row],[Cedula]],4)&amp;"_"&amp;COUNTIF($Q$2:$Q$63,$Q184)&amp;"_"&amp;COUNTIF($Q$2:Q184,$Q184)</f>
        <v>3030_0_1</v>
      </c>
      <c r="M184" s="94" t="str">
        <f>Tabla6[[#This Row],[Correlativo Beneficiaries]]&amp;"_"&amp;TEXT(COUNTIF($L$2:L184,Tabla6[[#This Row],[Correlativo Beneficiaries]]),"0000")</f>
        <v>3030_0_1_0003</v>
      </c>
      <c r="N184" s="103" t="s">
        <v>597</v>
      </c>
      <c r="O184" s="103" t="s">
        <v>927</v>
      </c>
      <c r="P184" s="103" t="s">
        <v>928</v>
      </c>
      <c r="Q184" s="132">
        <v>30300389</v>
      </c>
      <c r="R184" s="103" t="s">
        <v>66</v>
      </c>
      <c r="S184" s="103">
        <v>16</v>
      </c>
      <c r="T184" s="77" t="str">
        <f>IF(Tabla6[[#This Row],[Edad]]="","",IF(Tabla6[[#This Row],[Edad]]&lt;=4,"&lt;5",IF(Tabla6[[#This Row],[Edad]]&lt;=17,"5-17",IF(Tabla6[[#This Row],[Edad]]&lt;=49,"18-49","&gt;50"))))</f>
        <v>5-17</v>
      </c>
      <c r="U184" s="108">
        <v>4242776329</v>
      </c>
      <c r="V184" s="103" t="s">
        <v>929</v>
      </c>
      <c r="W184" s="103" t="s">
        <v>67</v>
      </c>
      <c r="X184" s="97" t="s">
        <v>67</v>
      </c>
      <c r="Y184" s="103" t="s">
        <v>67</v>
      </c>
      <c r="Z184" s="103" t="s">
        <v>68</v>
      </c>
      <c r="AA184" s="103" t="s">
        <v>68</v>
      </c>
      <c r="AB184" s="103" t="s">
        <v>68</v>
      </c>
      <c r="AC184" s="103" t="s">
        <v>68</v>
      </c>
      <c r="AD184" s="103" t="s">
        <v>68</v>
      </c>
      <c r="AE184" s="103" t="s">
        <v>67</v>
      </c>
      <c r="AF184" s="103" t="s">
        <v>68</v>
      </c>
      <c r="AG184" s="103" t="s">
        <v>68</v>
      </c>
      <c r="AH184" s="103" t="s">
        <v>68</v>
      </c>
      <c r="AI184" s="103" t="s">
        <v>68</v>
      </c>
      <c r="AJ184" s="103" t="s">
        <v>68</v>
      </c>
      <c r="AK184" s="106"/>
      <c r="AL184" s="70"/>
    </row>
    <row r="185" spans="1:38" s="69" customFormat="1" ht="15" customHeight="1">
      <c r="A185" s="98">
        <v>184</v>
      </c>
      <c r="B185" s="99" t="s">
        <v>13</v>
      </c>
      <c r="C185" s="99" t="s">
        <v>418</v>
      </c>
      <c r="D185" s="99" t="s">
        <v>809</v>
      </c>
      <c r="E185" s="99" t="s">
        <v>810</v>
      </c>
      <c r="F185" s="100" t="s">
        <v>930</v>
      </c>
      <c r="G185" s="100" t="s">
        <v>812</v>
      </c>
      <c r="H185" s="100" t="s">
        <v>61</v>
      </c>
      <c r="I185" s="100" t="s">
        <v>422</v>
      </c>
      <c r="J185" s="101">
        <v>44104</v>
      </c>
      <c r="K185" s="100" t="s">
        <v>859</v>
      </c>
      <c r="L185" s="77" t="str">
        <f>LEFT(Tabla6[[#This Row],[Cedula]],4)&amp;"_"&amp;COUNTIF($Q$2:$Q$63,$Q185)&amp;"_"&amp;COUNTIF($Q$2:Q185,$Q185)</f>
        <v>2690_0_1</v>
      </c>
      <c r="M185" s="94" t="str">
        <f>Tabla6[[#This Row],[Correlativo Beneficiaries]]&amp;"_"&amp;TEXT(COUNTIF($L$2:L185,Tabla6[[#This Row],[Correlativo Beneficiaries]]),"0000")</f>
        <v>2690_0_1_0001</v>
      </c>
      <c r="N185" s="100" t="s">
        <v>931</v>
      </c>
      <c r="O185" s="100" t="s">
        <v>932</v>
      </c>
      <c r="P185" s="100" t="s">
        <v>933</v>
      </c>
      <c r="Q185" s="131">
        <v>26902792</v>
      </c>
      <c r="R185" s="100" t="s">
        <v>66</v>
      </c>
      <c r="S185" s="100">
        <v>20</v>
      </c>
      <c r="T185" s="77" t="str">
        <f>IF(Tabla6[[#This Row],[Edad]]="","",IF(Tabla6[[#This Row],[Edad]]&lt;=4,"&lt;5",IF(Tabla6[[#This Row],[Edad]]&lt;=17,"5-17",IF(Tabla6[[#This Row],[Edad]]&lt;=49,"18-49","&gt;50"))))</f>
        <v>18-49</v>
      </c>
      <c r="U185" s="107">
        <v>4242080481</v>
      </c>
      <c r="V185" s="100" t="s">
        <v>934</v>
      </c>
      <c r="W185" s="100" t="s">
        <v>67</v>
      </c>
      <c r="X185" s="97" t="s">
        <v>67</v>
      </c>
      <c r="Y185" s="100" t="s">
        <v>68</v>
      </c>
      <c r="Z185" s="100" t="s">
        <v>68</v>
      </c>
      <c r="AA185" s="100" t="s">
        <v>68</v>
      </c>
      <c r="AB185" s="100" t="s">
        <v>68</v>
      </c>
      <c r="AC185" s="100" t="s">
        <v>68</v>
      </c>
      <c r="AD185" s="100" t="s">
        <v>68</v>
      </c>
      <c r="AE185" s="100" t="s">
        <v>67</v>
      </c>
      <c r="AF185" s="100" t="s">
        <v>68</v>
      </c>
      <c r="AG185" s="100" t="s">
        <v>68</v>
      </c>
      <c r="AH185" s="100" t="s">
        <v>68</v>
      </c>
      <c r="AI185" s="100" t="s">
        <v>68</v>
      </c>
      <c r="AJ185" s="100" t="s">
        <v>68</v>
      </c>
      <c r="AK185" s="102"/>
      <c r="AL185" s="163"/>
    </row>
    <row r="186" spans="1:38" s="69" customFormat="1" ht="15" customHeight="1">
      <c r="A186" s="103">
        <v>185</v>
      </c>
      <c r="B186" s="104" t="s">
        <v>13</v>
      </c>
      <c r="C186" s="104" t="s">
        <v>418</v>
      </c>
      <c r="D186" s="104" t="s">
        <v>809</v>
      </c>
      <c r="E186" s="104" t="s">
        <v>810</v>
      </c>
      <c r="F186" s="103" t="s">
        <v>895</v>
      </c>
      <c r="G186" s="103" t="s">
        <v>812</v>
      </c>
      <c r="H186" s="103" t="s">
        <v>61</v>
      </c>
      <c r="I186" s="103" t="s">
        <v>422</v>
      </c>
      <c r="J186" s="105">
        <v>44104</v>
      </c>
      <c r="K186" s="103" t="s">
        <v>859</v>
      </c>
      <c r="L186" s="77" t="str">
        <f>LEFT(Tabla6[[#This Row],[Cedula]],4)&amp;"_"&amp;COUNTIF($Q$2:$Q$63,$Q186)&amp;"_"&amp;COUNTIF($Q$2:Q186,$Q186)</f>
        <v>2243_0_1</v>
      </c>
      <c r="M186" s="94" t="str">
        <f>Tabla6[[#This Row],[Correlativo Beneficiaries]]&amp;"_"&amp;TEXT(COUNTIF($L$2:L186,Tabla6[[#This Row],[Correlativo Beneficiaries]]),"0000")</f>
        <v>2243_0_1_0003</v>
      </c>
      <c r="N186" s="103" t="s">
        <v>935</v>
      </c>
      <c r="O186" s="103" t="s">
        <v>936</v>
      </c>
      <c r="P186" s="103" t="s">
        <v>937</v>
      </c>
      <c r="Q186" s="132">
        <v>22434415</v>
      </c>
      <c r="R186" s="103" t="s">
        <v>66</v>
      </c>
      <c r="S186" s="103">
        <v>28</v>
      </c>
      <c r="T186" s="77" t="str">
        <f>IF(Tabla6[[#This Row],[Edad]]="","",IF(Tabla6[[#This Row],[Edad]]&lt;=4,"&lt;5",IF(Tabla6[[#This Row],[Edad]]&lt;=17,"5-17",IF(Tabla6[[#This Row],[Edad]]&lt;=49,"18-49","&gt;50"))))</f>
        <v>18-49</v>
      </c>
      <c r="U186" s="108">
        <v>4262664939</v>
      </c>
      <c r="V186" s="103" t="s">
        <v>938</v>
      </c>
      <c r="W186" s="103" t="s">
        <v>67</v>
      </c>
      <c r="X186" s="97" t="s">
        <v>67</v>
      </c>
      <c r="Y186" s="103" t="s">
        <v>67</v>
      </c>
      <c r="Z186" s="103" t="s">
        <v>67</v>
      </c>
      <c r="AA186" s="103" t="s">
        <v>68</v>
      </c>
      <c r="AB186" s="103" t="s">
        <v>68</v>
      </c>
      <c r="AC186" s="103" t="s">
        <v>68</v>
      </c>
      <c r="AD186" s="103" t="s">
        <v>68</v>
      </c>
      <c r="AE186" s="103" t="s">
        <v>67</v>
      </c>
      <c r="AF186" s="103" t="s">
        <v>68</v>
      </c>
      <c r="AG186" s="103" t="s">
        <v>68</v>
      </c>
      <c r="AH186" s="103" t="s">
        <v>68</v>
      </c>
      <c r="AI186" s="103" t="s">
        <v>68</v>
      </c>
      <c r="AJ186" s="103" t="s">
        <v>68</v>
      </c>
      <c r="AK186" s="106"/>
      <c r="AL186" s="70"/>
    </row>
    <row r="187" spans="1:38" s="69" customFormat="1" ht="15" customHeight="1">
      <c r="A187" s="98">
        <v>186</v>
      </c>
      <c r="B187" s="99" t="s">
        <v>13</v>
      </c>
      <c r="C187" s="99" t="s">
        <v>418</v>
      </c>
      <c r="D187" s="99" t="s">
        <v>809</v>
      </c>
      <c r="E187" s="99" t="s">
        <v>810</v>
      </c>
      <c r="F187" s="100" t="s">
        <v>939</v>
      </c>
      <c r="G187" s="100" t="s">
        <v>812</v>
      </c>
      <c r="H187" s="100" t="s">
        <v>61</v>
      </c>
      <c r="I187" s="100" t="s">
        <v>422</v>
      </c>
      <c r="J187" s="101">
        <v>44104</v>
      </c>
      <c r="K187" s="100" t="s">
        <v>859</v>
      </c>
      <c r="L187" s="77" t="str">
        <f>LEFT(Tabla6[[#This Row],[Cedula]],4)&amp;"_"&amp;COUNTIF($Q$2:$Q$63,$Q187)&amp;"_"&amp;COUNTIF($Q$2:Q187,$Q187)</f>
        <v>2628_0_1</v>
      </c>
      <c r="M187" s="94" t="str">
        <f>Tabla6[[#This Row],[Correlativo Beneficiaries]]&amp;"_"&amp;TEXT(COUNTIF($L$2:L187,Tabla6[[#This Row],[Correlativo Beneficiaries]]),"0000")</f>
        <v>2628_0_1_0001</v>
      </c>
      <c r="N187" s="100" t="s">
        <v>940</v>
      </c>
      <c r="O187" s="100" t="s">
        <v>941</v>
      </c>
      <c r="P187" s="100" t="s">
        <v>942</v>
      </c>
      <c r="Q187" s="131">
        <v>26283649</v>
      </c>
      <c r="R187" s="100" t="s">
        <v>66</v>
      </c>
      <c r="S187" s="100">
        <v>22</v>
      </c>
      <c r="T187" s="77" t="str">
        <f>IF(Tabla6[[#This Row],[Edad]]="","",IF(Tabla6[[#This Row],[Edad]]&lt;=4,"&lt;5",IF(Tabla6[[#This Row],[Edad]]&lt;=17,"5-17",IF(Tabla6[[#This Row],[Edad]]&lt;=49,"18-49","&gt;50"))))</f>
        <v>18-49</v>
      </c>
      <c r="U187" s="107">
        <v>4241397089</v>
      </c>
      <c r="V187" s="100" t="s">
        <v>943</v>
      </c>
      <c r="W187" s="100" t="s">
        <v>67</v>
      </c>
      <c r="X187" s="97" t="s">
        <v>67</v>
      </c>
      <c r="Y187" s="100" t="s">
        <v>68</v>
      </c>
      <c r="Z187" s="100" t="s">
        <v>67</v>
      </c>
      <c r="AA187" s="100" t="s">
        <v>68</v>
      </c>
      <c r="AB187" s="100" t="s">
        <v>68</v>
      </c>
      <c r="AC187" s="100" t="s">
        <v>68</v>
      </c>
      <c r="AD187" s="100" t="s">
        <v>68</v>
      </c>
      <c r="AE187" s="100" t="s">
        <v>67</v>
      </c>
      <c r="AF187" s="100" t="s">
        <v>68</v>
      </c>
      <c r="AG187" s="100" t="s">
        <v>68</v>
      </c>
      <c r="AH187" s="100" t="s">
        <v>68</v>
      </c>
      <c r="AI187" s="100" t="s">
        <v>68</v>
      </c>
      <c r="AJ187" s="100" t="s">
        <v>68</v>
      </c>
      <c r="AK187" s="102"/>
      <c r="AL187" s="163"/>
    </row>
    <row r="188" spans="1:38" s="69" customFormat="1" ht="15" customHeight="1">
      <c r="A188" s="103">
        <v>187</v>
      </c>
      <c r="B188" s="104" t="s">
        <v>13</v>
      </c>
      <c r="C188" s="104" t="s">
        <v>418</v>
      </c>
      <c r="D188" s="104" t="s">
        <v>809</v>
      </c>
      <c r="E188" s="104" t="s">
        <v>810</v>
      </c>
      <c r="F188" s="103" t="s">
        <v>855</v>
      </c>
      <c r="G188" s="103" t="s">
        <v>812</v>
      </c>
      <c r="H188" s="103" t="s">
        <v>61</v>
      </c>
      <c r="I188" s="103" t="s">
        <v>422</v>
      </c>
      <c r="J188" s="105">
        <v>44104</v>
      </c>
      <c r="K188" s="103" t="s">
        <v>859</v>
      </c>
      <c r="L188" s="77" t="str">
        <f>LEFT(Tabla6[[#This Row],[Cedula]],4)&amp;"_"&amp;COUNTIF($Q$2:$Q$63,$Q188)&amp;"_"&amp;COUNTIF($Q$2:Q188,$Q188)</f>
        <v>3102_0_1</v>
      </c>
      <c r="M188" s="94" t="str">
        <f>Tabla6[[#This Row],[Correlativo Beneficiaries]]&amp;"_"&amp;TEXT(COUNTIF($L$2:L188,Tabla6[[#This Row],[Correlativo Beneficiaries]]),"0000")</f>
        <v>3102_0_1_0001</v>
      </c>
      <c r="N188" s="103" t="s">
        <v>886</v>
      </c>
      <c r="O188" s="103" t="s">
        <v>120</v>
      </c>
      <c r="P188" s="103" t="s">
        <v>944</v>
      </c>
      <c r="Q188" s="132">
        <v>31025456</v>
      </c>
      <c r="R188" s="103" t="s">
        <v>66</v>
      </c>
      <c r="S188" s="103">
        <v>16</v>
      </c>
      <c r="T188" s="77" t="str">
        <f>IF(Tabla6[[#This Row],[Edad]]="","",IF(Tabla6[[#This Row],[Edad]]&lt;=4,"&lt;5",IF(Tabla6[[#This Row],[Edad]]&lt;=17,"5-17",IF(Tabla6[[#This Row],[Edad]]&lt;=49,"18-49","&gt;50"))))</f>
        <v>5-17</v>
      </c>
      <c r="U188" s="108">
        <v>4143172484</v>
      </c>
      <c r="V188" s="103" t="s">
        <v>945</v>
      </c>
      <c r="W188" s="103" t="s">
        <v>67</v>
      </c>
      <c r="X188" s="97" t="s">
        <v>67</v>
      </c>
      <c r="Y188" s="103" t="s">
        <v>67</v>
      </c>
      <c r="Z188" s="103" t="s">
        <v>68</v>
      </c>
      <c r="AA188" s="103" t="s">
        <v>68</v>
      </c>
      <c r="AB188" s="103" t="s">
        <v>68</v>
      </c>
      <c r="AC188" s="103" t="s">
        <v>68</v>
      </c>
      <c r="AD188" s="103" t="s">
        <v>68</v>
      </c>
      <c r="AE188" s="103" t="s">
        <v>67</v>
      </c>
      <c r="AF188" s="103" t="s">
        <v>68</v>
      </c>
      <c r="AG188" s="103" t="s">
        <v>68</v>
      </c>
      <c r="AH188" s="103" t="s">
        <v>68</v>
      </c>
      <c r="AI188" s="103" t="s">
        <v>68</v>
      </c>
      <c r="AJ188" s="103" t="s">
        <v>68</v>
      </c>
      <c r="AK188" s="106"/>
      <c r="AL188" s="70"/>
    </row>
    <row r="189" spans="1:38" s="69" customFormat="1" ht="15" customHeight="1">
      <c r="A189" s="98">
        <v>188</v>
      </c>
      <c r="B189" s="99" t="s">
        <v>13</v>
      </c>
      <c r="C189" s="99" t="s">
        <v>418</v>
      </c>
      <c r="D189" s="99" t="s">
        <v>809</v>
      </c>
      <c r="E189" s="99" t="s">
        <v>810</v>
      </c>
      <c r="F189" s="100" t="s">
        <v>855</v>
      </c>
      <c r="G189" s="100" t="s">
        <v>812</v>
      </c>
      <c r="H189" s="100" t="s">
        <v>61</v>
      </c>
      <c r="I189" s="100" t="s">
        <v>422</v>
      </c>
      <c r="J189" s="101">
        <v>44104</v>
      </c>
      <c r="K189" s="100" t="s">
        <v>859</v>
      </c>
      <c r="L189" s="77" t="str">
        <f>LEFT(Tabla6[[#This Row],[Cedula]],4)&amp;"_"&amp;COUNTIF($Q$2:$Q$63,$Q189)&amp;"_"&amp;COUNTIF($Q$2:Q189,$Q189)</f>
        <v>1439_0_1</v>
      </c>
      <c r="M189" s="94" t="str">
        <f>Tabla6[[#This Row],[Correlativo Beneficiaries]]&amp;"_"&amp;TEXT(COUNTIF($L$2:L189,Tabla6[[#This Row],[Correlativo Beneficiaries]]),"0000")</f>
        <v>1439_0_1_0001</v>
      </c>
      <c r="N189" s="100" t="s">
        <v>946</v>
      </c>
      <c r="O189" s="102"/>
      <c r="P189" s="100" t="s">
        <v>947</v>
      </c>
      <c r="Q189" s="131">
        <v>14394262</v>
      </c>
      <c r="R189" s="100" t="s">
        <v>66</v>
      </c>
      <c r="S189" s="100">
        <v>44</v>
      </c>
      <c r="T189" s="77" t="str">
        <f>IF(Tabla6[[#This Row],[Edad]]="","",IF(Tabla6[[#This Row],[Edad]]&lt;=4,"&lt;5",IF(Tabla6[[#This Row],[Edad]]&lt;=17,"5-17",IF(Tabla6[[#This Row],[Edad]]&lt;=49,"18-49","&gt;50"))))</f>
        <v>18-49</v>
      </c>
      <c r="U189" s="107">
        <v>4141263764</v>
      </c>
      <c r="V189" s="100" t="s">
        <v>948</v>
      </c>
      <c r="W189" s="100" t="s">
        <v>67</v>
      </c>
      <c r="X189" s="97" t="s">
        <v>67</v>
      </c>
      <c r="Y189" s="100" t="s">
        <v>67</v>
      </c>
      <c r="Z189" s="100" t="s">
        <v>68</v>
      </c>
      <c r="AA189" s="100" t="s">
        <v>68</v>
      </c>
      <c r="AB189" s="100" t="s">
        <v>68</v>
      </c>
      <c r="AC189" s="100" t="s">
        <v>68</v>
      </c>
      <c r="AD189" s="100" t="s">
        <v>68</v>
      </c>
      <c r="AE189" s="100" t="s">
        <v>67</v>
      </c>
      <c r="AF189" s="100" t="s">
        <v>68</v>
      </c>
      <c r="AG189" s="100" t="s">
        <v>68</v>
      </c>
      <c r="AH189" s="100" t="s">
        <v>68</v>
      </c>
      <c r="AI189" s="100" t="s">
        <v>68</v>
      </c>
      <c r="AJ189" s="100" t="s">
        <v>68</v>
      </c>
      <c r="AK189" s="102"/>
      <c r="AL189" s="163"/>
    </row>
    <row r="190" spans="1:38" s="69" customFormat="1" ht="15" customHeight="1">
      <c r="A190" s="103">
        <v>189</v>
      </c>
      <c r="B190" s="104" t="s">
        <v>13</v>
      </c>
      <c r="C190" s="104" t="s">
        <v>418</v>
      </c>
      <c r="D190" s="104" t="s">
        <v>809</v>
      </c>
      <c r="E190" s="104" t="s">
        <v>810</v>
      </c>
      <c r="F190" s="103" t="s">
        <v>855</v>
      </c>
      <c r="G190" s="103" t="s">
        <v>812</v>
      </c>
      <c r="H190" s="103" t="s">
        <v>61</v>
      </c>
      <c r="I190" s="103" t="s">
        <v>422</v>
      </c>
      <c r="J190" s="105">
        <v>44104</v>
      </c>
      <c r="K190" s="103" t="s">
        <v>859</v>
      </c>
      <c r="L190" s="77" t="str">
        <f>LEFT(Tabla6[[#This Row],[Cedula]],4)&amp;"_"&amp;COUNTIF($Q$2:$Q$63,$Q190)&amp;"_"&amp;COUNTIF($Q$2:Q190,$Q190)</f>
        <v>2955_0_1</v>
      </c>
      <c r="M190" s="94" t="str">
        <f>Tabla6[[#This Row],[Correlativo Beneficiaries]]&amp;"_"&amp;TEXT(COUNTIF($L$2:L190,Tabla6[[#This Row],[Correlativo Beneficiaries]]),"0000")</f>
        <v>2955_0_1_0001</v>
      </c>
      <c r="N190" s="103" t="s">
        <v>949</v>
      </c>
      <c r="O190" s="103" t="s">
        <v>532</v>
      </c>
      <c r="P190" s="103" t="s">
        <v>950</v>
      </c>
      <c r="Q190" s="132">
        <v>29551980</v>
      </c>
      <c r="R190" s="103" t="s">
        <v>66</v>
      </c>
      <c r="S190" s="103">
        <v>19</v>
      </c>
      <c r="T190" s="77" t="str">
        <f>IF(Tabla6[[#This Row],[Edad]]="","",IF(Tabla6[[#This Row],[Edad]]&lt;=4,"&lt;5",IF(Tabla6[[#This Row],[Edad]]&lt;=17,"5-17",IF(Tabla6[[#This Row],[Edad]]&lt;=49,"18-49","&gt;50"))))</f>
        <v>18-49</v>
      </c>
      <c r="U190" s="108">
        <v>4263137314</v>
      </c>
      <c r="V190" s="103" t="s">
        <v>951</v>
      </c>
      <c r="W190" s="103" t="s">
        <v>67</v>
      </c>
      <c r="X190" s="97" t="s">
        <v>67</v>
      </c>
      <c r="Y190" s="103" t="s">
        <v>68</v>
      </c>
      <c r="Z190" s="103" t="s">
        <v>68</v>
      </c>
      <c r="AA190" s="103" t="s">
        <v>68</v>
      </c>
      <c r="AB190" s="103" t="s">
        <v>67</v>
      </c>
      <c r="AC190" s="103" t="s">
        <v>68</v>
      </c>
      <c r="AD190" s="103" t="s">
        <v>68</v>
      </c>
      <c r="AE190" s="103" t="s">
        <v>68</v>
      </c>
      <c r="AF190" s="103" t="s">
        <v>68</v>
      </c>
      <c r="AG190" s="103" t="s">
        <v>68</v>
      </c>
      <c r="AH190" s="103" t="s">
        <v>68</v>
      </c>
      <c r="AI190" s="103" t="s">
        <v>67</v>
      </c>
      <c r="AJ190" s="103" t="s">
        <v>68</v>
      </c>
      <c r="AK190" s="106"/>
      <c r="AL190" s="70"/>
    </row>
    <row r="191" spans="1:38" s="69" customFormat="1" ht="15" customHeight="1">
      <c r="A191" s="98">
        <v>190</v>
      </c>
      <c r="B191" s="99" t="s">
        <v>13</v>
      </c>
      <c r="C191" s="99" t="s">
        <v>418</v>
      </c>
      <c r="D191" s="99" t="s">
        <v>809</v>
      </c>
      <c r="E191" s="99" t="s">
        <v>810</v>
      </c>
      <c r="F191" s="100" t="s">
        <v>855</v>
      </c>
      <c r="G191" s="100" t="s">
        <v>812</v>
      </c>
      <c r="H191" s="100" t="s">
        <v>61</v>
      </c>
      <c r="I191" s="100" t="s">
        <v>422</v>
      </c>
      <c r="J191" s="101">
        <v>44104</v>
      </c>
      <c r="K191" s="100" t="s">
        <v>859</v>
      </c>
      <c r="L191" s="77" t="str">
        <f>LEFT(Tabla6[[#This Row],[Cedula]],4)&amp;"_"&amp;COUNTIF($Q$2:$Q$63,$Q191)&amp;"_"&amp;COUNTIF($Q$2:Q191,$Q191)</f>
        <v>2745_0_1</v>
      </c>
      <c r="M191" s="94" t="str">
        <f>Tabla6[[#This Row],[Correlativo Beneficiaries]]&amp;"_"&amp;TEXT(COUNTIF($L$2:L191,Tabla6[[#This Row],[Correlativo Beneficiaries]]),"0000")</f>
        <v>2745_0_1_0001</v>
      </c>
      <c r="N191" s="100" t="s">
        <v>597</v>
      </c>
      <c r="O191" s="100" t="s">
        <v>258</v>
      </c>
      <c r="P191" s="100" t="s">
        <v>952</v>
      </c>
      <c r="Q191" s="131">
        <v>27451732</v>
      </c>
      <c r="R191" s="100" t="s">
        <v>66</v>
      </c>
      <c r="S191" s="100">
        <v>20</v>
      </c>
      <c r="T191" s="77" t="str">
        <f>IF(Tabla6[[#This Row],[Edad]]="","",IF(Tabla6[[#This Row],[Edad]]&lt;=4,"&lt;5",IF(Tabla6[[#This Row],[Edad]]&lt;=17,"5-17",IF(Tabla6[[#This Row],[Edad]]&lt;=49,"18-49","&gt;50"))))</f>
        <v>18-49</v>
      </c>
      <c r="U191" s="107">
        <v>4123196135</v>
      </c>
      <c r="V191" s="100" t="s">
        <v>953</v>
      </c>
      <c r="W191" s="100" t="s">
        <v>67</v>
      </c>
      <c r="X191" s="97" t="s">
        <v>67</v>
      </c>
      <c r="Y191" s="100" t="s">
        <v>68</v>
      </c>
      <c r="Z191" s="100" t="s">
        <v>67</v>
      </c>
      <c r="AA191" s="100" t="s">
        <v>68</v>
      </c>
      <c r="AB191" s="100" t="s">
        <v>68</v>
      </c>
      <c r="AC191" s="100" t="s">
        <v>68</v>
      </c>
      <c r="AD191" s="100" t="s">
        <v>68</v>
      </c>
      <c r="AE191" s="100" t="s">
        <v>68</v>
      </c>
      <c r="AF191" s="100" t="s">
        <v>68</v>
      </c>
      <c r="AG191" s="100" t="s">
        <v>68</v>
      </c>
      <c r="AH191" s="100" t="s">
        <v>68</v>
      </c>
      <c r="AI191" s="100" t="s">
        <v>67</v>
      </c>
      <c r="AJ191" s="100" t="s">
        <v>68</v>
      </c>
      <c r="AK191" s="102"/>
      <c r="AL191" s="163"/>
    </row>
    <row r="192" spans="1:38" s="69" customFormat="1" ht="15" customHeight="1">
      <c r="A192" s="103">
        <v>191</v>
      </c>
      <c r="B192" s="104" t="s">
        <v>13</v>
      </c>
      <c r="C192" s="104" t="s">
        <v>418</v>
      </c>
      <c r="D192" s="104" t="s">
        <v>809</v>
      </c>
      <c r="E192" s="104" t="s">
        <v>810</v>
      </c>
      <c r="F192" s="103" t="s">
        <v>855</v>
      </c>
      <c r="G192" s="103" t="s">
        <v>812</v>
      </c>
      <c r="H192" s="103" t="s">
        <v>61</v>
      </c>
      <c r="I192" s="103" t="s">
        <v>422</v>
      </c>
      <c r="J192" s="105">
        <v>44104</v>
      </c>
      <c r="K192" s="103" t="s">
        <v>859</v>
      </c>
      <c r="L192" s="77" t="str">
        <f>LEFT(Tabla6[[#This Row],[Cedula]],4)&amp;"_"&amp;COUNTIF($Q$2:$Q$63,$Q192)&amp;"_"&amp;COUNTIF($Q$2:Q192,$Q192)</f>
        <v>2747_0_1</v>
      </c>
      <c r="M192" s="94" t="str">
        <f>Tabla6[[#This Row],[Correlativo Beneficiaries]]&amp;"_"&amp;TEXT(COUNTIF($L$2:L192,Tabla6[[#This Row],[Correlativo Beneficiaries]]),"0000")</f>
        <v>2747_0_1_0001</v>
      </c>
      <c r="N192" s="103" t="s">
        <v>954</v>
      </c>
      <c r="O192" s="103" t="s">
        <v>936</v>
      </c>
      <c r="P192" s="103" t="s">
        <v>955</v>
      </c>
      <c r="Q192" s="132">
        <v>27472702</v>
      </c>
      <c r="R192" s="103" t="s">
        <v>66</v>
      </c>
      <c r="S192" s="103">
        <v>24</v>
      </c>
      <c r="T192" s="77" t="str">
        <f>IF(Tabla6[[#This Row],[Edad]]="","",IF(Tabla6[[#This Row],[Edad]]&lt;=4,"&lt;5",IF(Tabla6[[#This Row],[Edad]]&lt;=17,"5-17",IF(Tabla6[[#This Row],[Edad]]&lt;=49,"18-49","&gt;50"))))</f>
        <v>18-49</v>
      </c>
      <c r="U192" s="108">
        <v>4242418214</v>
      </c>
      <c r="V192" s="103" t="s">
        <v>956</v>
      </c>
      <c r="W192" s="103" t="s">
        <v>67</v>
      </c>
      <c r="X192" s="97" t="s">
        <v>67</v>
      </c>
      <c r="Y192" s="103" t="s">
        <v>68</v>
      </c>
      <c r="Z192" s="103" t="s">
        <v>68</v>
      </c>
      <c r="AA192" s="103" t="s">
        <v>68</v>
      </c>
      <c r="AB192" s="103" t="s">
        <v>68</v>
      </c>
      <c r="AC192" s="103" t="s">
        <v>68</v>
      </c>
      <c r="AD192" s="103" t="s">
        <v>68</v>
      </c>
      <c r="AE192" s="103" t="s">
        <v>68</v>
      </c>
      <c r="AF192" s="103" t="s">
        <v>68</v>
      </c>
      <c r="AG192" s="103" t="s">
        <v>68</v>
      </c>
      <c r="AH192" s="103" t="s">
        <v>68</v>
      </c>
      <c r="AI192" s="103" t="s">
        <v>68</v>
      </c>
      <c r="AJ192" s="103" t="s">
        <v>68</v>
      </c>
      <c r="AK192" s="106"/>
      <c r="AL192" s="70"/>
    </row>
    <row r="193" spans="1:38" s="69" customFormat="1" ht="15" customHeight="1">
      <c r="A193" s="98">
        <v>192</v>
      </c>
      <c r="B193" s="99" t="s">
        <v>13</v>
      </c>
      <c r="C193" s="99" t="s">
        <v>418</v>
      </c>
      <c r="D193" s="99" t="s">
        <v>809</v>
      </c>
      <c r="E193" s="99" t="s">
        <v>810</v>
      </c>
      <c r="F193" s="100" t="s">
        <v>855</v>
      </c>
      <c r="G193" s="100" t="s">
        <v>812</v>
      </c>
      <c r="H193" s="100" t="s">
        <v>61</v>
      </c>
      <c r="I193" s="100" t="s">
        <v>422</v>
      </c>
      <c r="J193" s="101">
        <v>44104</v>
      </c>
      <c r="K193" s="100" t="s">
        <v>859</v>
      </c>
      <c r="L193" s="77" t="str">
        <f>LEFT(Tabla6[[#This Row],[Cedula]],4)&amp;"_"&amp;COUNTIF($Q$2:$Q$63,$Q193)&amp;"_"&amp;COUNTIF($Q$2:Q193,$Q193)</f>
        <v>3013_0_1</v>
      </c>
      <c r="M193" s="94" t="str">
        <f>Tabla6[[#This Row],[Correlativo Beneficiaries]]&amp;"_"&amp;TEXT(COUNTIF($L$2:L193,Tabla6[[#This Row],[Correlativo Beneficiaries]]),"0000")</f>
        <v>3013_0_1_0001</v>
      </c>
      <c r="N193" s="100" t="s">
        <v>579</v>
      </c>
      <c r="O193" s="100" t="s">
        <v>180</v>
      </c>
      <c r="P193" s="100" t="s">
        <v>957</v>
      </c>
      <c r="Q193" s="131">
        <v>30138647</v>
      </c>
      <c r="R193" s="100" t="s">
        <v>66</v>
      </c>
      <c r="S193" s="100">
        <v>17</v>
      </c>
      <c r="T193" s="77" t="str">
        <f>IF(Tabla6[[#This Row],[Edad]]="","",IF(Tabla6[[#This Row],[Edad]]&lt;=4,"&lt;5",IF(Tabla6[[#This Row],[Edad]]&lt;=17,"5-17",IF(Tabla6[[#This Row],[Edad]]&lt;=49,"18-49","&gt;50"))))</f>
        <v>5-17</v>
      </c>
      <c r="U193" s="107">
        <v>4267173455</v>
      </c>
      <c r="V193" s="100" t="s">
        <v>958</v>
      </c>
      <c r="W193" s="100" t="s">
        <v>67</v>
      </c>
      <c r="X193" s="97" t="s">
        <v>67</v>
      </c>
      <c r="Y193" s="100" t="s">
        <v>68</v>
      </c>
      <c r="Z193" s="100" t="s">
        <v>68</v>
      </c>
      <c r="AA193" s="100" t="s">
        <v>68</v>
      </c>
      <c r="AB193" s="100" t="s">
        <v>68</v>
      </c>
      <c r="AC193" s="100" t="s">
        <v>68</v>
      </c>
      <c r="AD193" s="100" t="s">
        <v>68</v>
      </c>
      <c r="AE193" s="100" t="s">
        <v>68</v>
      </c>
      <c r="AF193" s="100" t="s">
        <v>68</v>
      </c>
      <c r="AG193" s="100" t="s">
        <v>68</v>
      </c>
      <c r="AH193" s="100" t="s">
        <v>68</v>
      </c>
      <c r="AI193" s="100" t="s">
        <v>68</v>
      </c>
      <c r="AJ193" s="100" t="s">
        <v>68</v>
      </c>
      <c r="AK193" s="102"/>
      <c r="AL193" s="163"/>
    </row>
    <row r="194" spans="1:38" s="69" customFormat="1" ht="15" customHeight="1">
      <c r="A194" s="103">
        <v>193</v>
      </c>
      <c r="B194" s="104" t="s">
        <v>13</v>
      </c>
      <c r="C194" s="104" t="s">
        <v>418</v>
      </c>
      <c r="D194" s="104" t="s">
        <v>809</v>
      </c>
      <c r="E194" s="104" t="s">
        <v>810</v>
      </c>
      <c r="F194" s="103" t="s">
        <v>855</v>
      </c>
      <c r="G194" s="103" t="s">
        <v>812</v>
      </c>
      <c r="H194" s="103" t="s">
        <v>61</v>
      </c>
      <c r="I194" s="103" t="s">
        <v>422</v>
      </c>
      <c r="J194" s="105">
        <v>44104</v>
      </c>
      <c r="K194" s="103" t="s">
        <v>859</v>
      </c>
      <c r="L194" s="77" t="str">
        <f>LEFT(Tabla6[[#This Row],[Cedula]],4)&amp;"_"&amp;COUNTIF($Q$2:$Q$63,$Q194)&amp;"_"&amp;COUNTIF($Q$2:Q194,$Q194)</f>
        <v>1094_0_1</v>
      </c>
      <c r="M194" s="94" t="str">
        <f>Tabla6[[#This Row],[Correlativo Beneficiaries]]&amp;"_"&amp;TEXT(COUNTIF($L$2:L194,Tabla6[[#This Row],[Correlativo Beneficiaries]]),"0000")</f>
        <v>1094_0_1_0001</v>
      </c>
      <c r="N194" s="103" t="s">
        <v>487</v>
      </c>
      <c r="O194" s="103" t="s">
        <v>959</v>
      </c>
      <c r="P194" s="103" t="s">
        <v>960</v>
      </c>
      <c r="Q194" s="132">
        <v>10940941</v>
      </c>
      <c r="R194" s="103" t="s">
        <v>66</v>
      </c>
      <c r="S194" s="103">
        <v>49</v>
      </c>
      <c r="T194" s="77" t="str">
        <f>IF(Tabla6[[#This Row],[Edad]]="","",IF(Tabla6[[#This Row],[Edad]]&lt;=4,"&lt;5",IF(Tabla6[[#This Row],[Edad]]&lt;=17,"5-17",IF(Tabla6[[#This Row],[Edad]]&lt;=49,"18-49","&gt;50"))))</f>
        <v>18-49</v>
      </c>
      <c r="U194" s="108">
        <v>4266042405</v>
      </c>
      <c r="V194" s="103" t="s">
        <v>961</v>
      </c>
      <c r="W194" s="103" t="s">
        <v>67</v>
      </c>
      <c r="X194" s="97" t="s">
        <v>67</v>
      </c>
      <c r="Y194" s="103" t="s">
        <v>68</v>
      </c>
      <c r="Z194" s="103" t="s">
        <v>67</v>
      </c>
      <c r="AA194" s="103" t="s">
        <v>68</v>
      </c>
      <c r="AB194" s="103" t="s">
        <v>68</v>
      </c>
      <c r="AC194" s="103" t="s">
        <v>68</v>
      </c>
      <c r="AD194" s="103" t="s">
        <v>68</v>
      </c>
      <c r="AE194" s="103" t="s">
        <v>68</v>
      </c>
      <c r="AF194" s="103" t="s">
        <v>68</v>
      </c>
      <c r="AG194" s="103" t="s">
        <v>68</v>
      </c>
      <c r="AH194" s="103" t="s">
        <v>68</v>
      </c>
      <c r="AI194" s="103" t="s">
        <v>68</v>
      </c>
      <c r="AJ194" s="103" t="s">
        <v>68</v>
      </c>
      <c r="AK194" s="106"/>
      <c r="AL194" s="70"/>
    </row>
    <row r="195" spans="1:38" s="69" customFormat="1" ht="15" customHeight="1">
      <c r="A195" s="98">
        <v>194</v>
      </c>
      <c r="B195" s="99" t="s">
        <v>13</v>
      </c>
      <c r="C195" s="99" t="s">
        <v>418</v>
      </c>
      <c r="D195" s="99" t="s">
        <v>809</v>
      </c>
      <c r="E195" s="99" t="s">
        <v>810</v>
      </c>
      <c r="F195" s="100" t="s">
        <v>855</v>
      </c>
      <c r="G195" s="100" t="s">
        <v>812</v>
      </c>
      <c r="H195" s="100" t="s">
        <v>61</v>
      </c>
      <c r="I195" s="100" t="s">
        <v>422</v>
      </c>
      <c r="J195" s="101">
        <v>44104</v>
      </c>
      <c r="K195" s="100" t="s">
        <v>859</v>
      </c>
      <c r="L195" s="77" t="str">
        <f>LEFT(Tabla6[[#This Row],[Cedula]],4)&amp;"_"&amp;COUNTIF($Q$2:$Q$63,$Q195)&amp;"_"&amp;COUNTIF($Q$2:Q195,$Q195)</f>
        <v>2703_0_1</v>
      </c>
      <c r="M195" s="94" t="str">
        <f>Tabla6[[#This Row],[Correlativo Beneficiaries]]&amp;"_"&amp;TEXT(COUNTIF($L$2:L195,Tabla6[[#This Row],[Correlativo Beneficiaries]]),"0000")</f>
        <v>2703_0_1_0001</v>
      </c>
      <c r="N195" s="100" t="s">
        <v>962</v>
      </c>
      <c r="O195" s="100" t="s">
        <v>963</v>
      </c>
      <c r="P195" s="100" t="s">
        <v>964</v>
      </c>
      <c r="Q195" s="131">
        <v>27038675</v>
      </c>
      <c r="R195" s="100" t="s">
        <v>66</v>
      </c>
      <c r="S195" s="100">
        <v>20</v>
      </c>
      <c r="T195" s="77" t="str">
        <f>IF(Tabla6[[#This Row],[Edad]]="","",IF(Tabla6[[#This Row],[Edad]]&lt;=4,"&lt;5",IF(Tabla6[[#This Row],[Edad]]&lt;=17,"5-17",IF(Tabla6[[#This Row],[Edad]]&lt;=49,"18-49","&gt;50"))))</f>
        <v>18-49</v>
      </c>
      <c r="U195" s="107">
        <v>4241725192</v>
      </c>
      <c r="V195" s="100" t="s">
        <v>965</v>
      </c>
      <c r="W195" s="100" t="s">
        <v>68</v>
      </c>
      <c r="X195" s="97" t="s">
        <v>67</v>
      </c>
      <c r="Y195" s="100" t="s">
        <v>68</v>
      </c>
      <c r="Z195" s="100" t="s">
        <v>67</v>
      </c>
      <c r="AA195" s="100" t="s">
        <v>68</v>
      </c>
      <c r="AB195" s="100" t="s">
        <v>68</v>
      </c>
      <c r="AC195" s="100" t="s">
        <v>68</v>
      </c>
      <c r="AD195" s="100" t="s">
        <v>68</v>
      </c>
      <c r="AE195" s="100" t="s">
        <v>68</v>
      </c>
      <c r="AF195" s="100" t="s">
        <v>68</v>
      </c>
      <c r="AG195" s="100" t="s">
        <v>68</v>
      </c>
      <c r="AH195" s="100" t="s">
        <v>68</v>
      </c>
      <c r="AI195" s="100" t="s">
        <v>67</v>
      </c>
      <c r="AJ195" s="100" t="s">
        <v>68</v>
      </c>
      <c r="AK195" s="102"/>
      <c r="AL195" s="163"/>
    </row>
    <row r="196" spans="1:38" s="69" customFormat="1" ht="15" customHeight="1">
      <c r="A196" s="103">
        <v>195</v>
      </c>
      <c r="B196" s="104" t="s">
        <v>13</v>
      </c>
      <c r="C196" s="104" t="s">
        <v>418</v>
      </c>
      <c r="D196" s="104" t="s">
        <v>809</v>
      </c>
      <c r="E196" s="104" t="s">
        <v>810</v>
      </c>
      <c r="F196" s="103" t="s">
        <v>855</v>
      </c>
      <c r="G196" s="103" t="s">
        <v>812</v>
      </c>
      <c r="H196" s="103" t="s">
        <v>61</v>
      </c>
      <c r="I196" s="103" t="s">
        <v>422</v>
      </c>
      <c r="J196" s="105">
        <v>44104</v>
      </c>
      <c r="K196" s="103" t="s">
        <v>859</v>
      </c>
      <c r="L196" s="77" t="str">
        <f>LEFT(Tabla6[[#This Row],[Cedula]],4)&amp;"_"&amp;COUNTIF($Q$2:$Q$63,$Q196)&amp;"_"&amp;COUNTIF($Q$2:Q196,$Q196)</f>
        <v>1197_0_1</v>
      </c>
      <c r="M196" s="94" t="str">
        <f>Tabla6[[#This Row],[Correlativo Beneficiaries]]&amp;"_"&amp;TEXT(COUNTIF($L$2:L196,Tabla6[[#This Row],[Correlativo Beneficiaries]]),"0000")</f>
        <v>1197_0_1_0001</v>
      </c>
      <c r="N196" s="103" t="s">
        <v>966</v>
      </c>
      <c r="O196" s="106"/>
      <c r="P196" s="103" t="s">
        <v>967</v>
      </c>
      <c r="Q196" s="132">
        <v>11978052</v>
      </c>
      <c r="R196" s="103" t="s">
        <v>66</v>
      </c>
      <c r="S196" s="103">
        <v>46</v>
      </c>
      <c r="T196" s="77" t="str">
        <f>IF(Tabla6[[#This Row],[Edad]]="","",IF(Tabla6[[#This Row],[Edad]]&lt;=4,"&lt;5",IF(Tabla6[[#This Row],[Edad]]&lt;=17,"5-17",IF(Tabla6[[#This Row],[Edad]]&lt;=49,"18-49","&gt;50"))))</f>
        <v>18-49</v>
      </c>
      <c r="U196" s="108">
        <v>4149216403</v>
      </c>
      <c r="V196" s="103" t="s">
        <v>968</v>
      </c>
      <c r="W196" s="103" t="s">
        <v>68</v>
      </c>
      <c r="X196" s="97" t="s">
        <v>67</v>
      </c>
      <c r="Y196" s="103" t="s">
        <v>68</v>
      </c>
      <c r="Z196" s="103" t="s">
        <v>68</v>
      </c>
      <c r="AA196" s="103" t="s">
        <v>68</v>
      </c>
      <c r="AB196" s="103" t="s">
        <v>68</v>
      </c>
      <c r="AC196" s="103" t="s">
        <v>67</v>
      </c>
      <c r="AD196" s="103" t="s">
        <v>68</v>
      </c>
      <c r="AE196" s="103" t="s">
        <v>68</v>
      </c>
      <c r="AF196" s="103" t="s">
        <v>68</v>
      </c>
      <c r="AG196" s="103" t="s">
        <v>68</v>
      </c>
      <c r="AH196" s="103" t="s">
        <v>68</v>
      </c>
      <c r="AI196" s="103" t="s">
        <v>68</v>
      </c>
      <c r="AJ196" s="103" t="s">
        <v>68</v>
      </c>
      <c r="AK196" s="106"/>
      <c r="AL196" s="70"/>
    </row>
    <row r="197" spans="1:38" s="69" customFormat="1" ht="15" customHeight="1">
      <c r="A197" s="98">
        <v>196</v>
      </c>
      <c r="B197" s="99" t="s">
        <v>13</v>
      </c>
      <c r="C197" s="99" t="s">
        <v>418</v>
      </c>
      <c r="D197" s="99" t="s">
        <v>809</v>
      </c>
      <c r="E197" s="99" t="s">
        <v>810</v>
      </c>
      <c r="F197" s="100" t="s">
        <v>855</v>
      </c>
      <c r="G197" s="100" t="s">
        <v>812</v>
      </c>
      <c r="H197" s="100" t="s">
        <v>61</v>
      </c>
      <c r="I197" s="100" t="s">
        <v>422</v>
      </c>
      <c r="J197" s="101">
        <v>44104</v>
      </c>
      <c r="K197" s="100" t="s">
        <v>859</v>
      </c>
      <c r="L197" s="77" t="str">
        <f>LEFT(Tabla6[[#This Row],[Cedula]],4)&amp;"_"&amp;COUNTIF($Q$2:$Q$63,$Q197)&amp;"_"&amp;COUNTIF($Q$2:Q197,$Q197)</f>
        <v>3101_0_1</v>
      </c>
      <c r="M197" s="94" t="str">
        <f>Tabla6[[#This Row],[Correlativo Beneficiaries]]&amp;"_"&amp;TEXT(COUNTIF($L$2:L197,Tabla6[[#This Row],[Correlativo Beneficiaries]]),"0000")</f>
        <v>3101_0_1_0002</v>
      </c>
      <c r="N197" s="100" t="s">
        <v>696</v>
      </c>
      <c r="O197" s="100" t="s">
        <v>969</v>
      </c>
      <c r="P197" s="100" t="s">
        <v>970</v>
      </c>
      <c r="Q197" s="131">
        <v>31010175</v>
      </c>
      <c r="R197" s="100" t="s">
        <v>66</v>
      </c>
      <c r="S197" s="100">
        <v>15</v>
      </c>
      <c r="T197" s="77" t="str">
        <f>IF(Tabla6[[#This Row],[Edad]]="","",IF(Tabla6[[#This Row],[Edad]]&lt;=4,"&lt;5",IF(Tabla6[[#This Row],[Edad]]&lt;=17,"5-17",IF(Tabla6[[#This Row],[Edad]]&lt;=49,"18-49","&gt;50"))))</f>
        <v>5-17</v>
      </c>
      <c r="U197" s="107">
        <v>4168028291</v>
      </c>
      <c r="V197" s="100" t="s">
        <v>971</v>
      </c>
      <c r="W197" s="100" t="s">
        <v>68</v>
      </c>
      <c r="X197" s="97" t="s">
        <v>67</v>
      </c>
      <c r="Y197" s="100" t="s">
        <v>68</v>
      </c>
      <c r="Z197" s="100" t="s">
        <v>68</v>
      </c>
      <c r="AA197" s="100" t="s">
        <v>68</v>
      </c>
      <c r="AB197" s="100" t="s">
        <v>68</v>
      </c>
      <c r="AC197" s="100" t="s">
        <v>68</v>
      </c>
      <c r="AD197" s="100" t="s">
        <v>68</v>
      </c>
      <c r="AE197" s="100" t="s">
        <v>68</v>
      </c>
      <c r="AF197" s="100" t="s">
        <v>68</v>
      </c>
      <c r="AG197" s="100" t="s">
        <v>68</v>
      </c>
      <c r="AH197" s="100" t="s">
        <v>68</v>
      </c>
      <c r="AI197" s="100" t="s">
        <v>68</v>
      </c>
      <c r="AJ197" s="100" t="s">
        <v>68</v>
      </c>
      <c r="AK197" s="102"/>
      <c r="AL197" s="163"/>
    </row>
    <row r="198" spans="1:38" s="69" customFormat="1" ht="15" customHeight="1">
      <c r="A198" s="103">
        <v>197</v>
      </c>
      <c r="B198" s="104" t="s">
        <v>13</v>
      </c>
      <c r="C198" s="104" t="s">
        <v>418</v>
      </c>
      <c r="D198" s="104" t="s">
        <v>809</v>
      </c>
      <c r="E198" s="104" t="s">
        <v>810</v>
      </c>
      <c r="F198" s="103" t="s">
        <v>855</v>
      </c>
      <c r="G198" s="103" t="s">
        <v>812</v>
      </c>
      <c r="H198" s="103" t="s">
        <v>61</v>
      </c>
      <c r="I198" s="103" t="s">
        <v>422</v>
      </c>
      <c r="J198" s="105">
        <v>44104</v>
      </c>
      <c r="K198" s="103" t="s">
        <v>859</v>
      </c>
      <c r="L198" s="77" t="str">
        <f>LEFT(Tabla6[[#This Row],[Cedula]],4)&amp;"_"&amp;COUNTIF($Q$2:$Q$63,$Q198)&amp;"_"&amp;COUNTIF($Q$2:Q198,$Q198)</f>
        <v>2777_0_1</v>
      </c>
      <c r="M198" s="94" t="str">
        <f>Tabla6[[#This Row],[Correlativo Beneficiaries]]&amp;"_"&amp;TEXT(COUNTIF($L$2:L198,Tabla6[[#This Row],[Correlativo Beneficiaries]]),"0000")</f>
        <v>2777_0_1_0001</v>
      </c>
      <c r="N198" s="103" t="s">
        <v>972</v>
      </c>
      <c r="O198" s="103" t="s">
        <v>973</v>
      </c>
      <c r="P198" s="103" t="s">
        <v>974</v>
      </c>
      <c r="Q198" s="132">
        <v>27774884</v>
      </c>
      <c r="R198" s="103" t="s">
        <v>66</v>
      </c>
      <c r="S198" s="103">
        <v>19</v>
      </c>
      <c r="T198" s="77" t="str">
        <f>IF(Tabla6[[#This Row],[Edad]]="","",IF(Tabla6[[#This Row],[Edad]]&lt;=4,"&lt;5",IF(Tabla6[[#This Row],[Edad]]&lt;=17,"5-17",IF(Tabla6[[#This Row],[Edad]]&lt;=49,"18-49","&gt;50"))))</f>
        <v>18-49</v>
      </c>
      <c r="U198" s="108">
        <v>4143390605</v>
      </c>
      <c r="V198" s="103" t="s">
        <v>975</v>
      </c>
      <c r="W198" s="103" t="s">
        <v>68</v>
      </c>
      <c r="X198" s="97" t="s">
        <v>67</v>
      </c>
      <c r="Y198" s="103" t="s">
        <v>68</v>
      </c>
      <c r="Z198" s="103" t="s">
        <v>68</v>
      </c>
      <c r="AA198" s="103" t="s">
        <v>68</v>
      </c>
      <c r="AB198" s="103" t="s">
        <v>68</v>
      </c>
      <c r="AC198" s="103" t="s">
        <v>68</v>
      </c>
      <c r="AD198" s="103" t="s">
        <v>68</v>
      </c>
      <c r="AE198" s="103" t="s">
        <v>67</v>
      </c>
      <c r="AF198" s="103" t="s">
        <v>68</v>
      </c>
      <c r="AG198" s="103" t="s">
        <v>68</v>
      </c>
      <c r="AH198" s="103" t="s">
        <v>68</v>
      </c>
      <c r="AI198" s="103" t="s">
        <v>68</v>
      </c>
      <c r="AJ198" s="103" t="s">
        <v>68</v>
      </c>
      <c r="AK198" s="106"/>
      <c r="AL198" s="70"/>
    </row>
    <row r="199" spans="1:38" s="69" customFormat="1" ht="15" customHeight="1">
      <c r="A199" s="98">
        <v>198</v>
      </c>
      <c r="B199" s="99" t="s">
        <v>13</v>
      </c>
      <c r="C199" s="99" t="s">
        <v>418</v>
      </c>
      <c r="D199" s="99" t="s">
        <v>809</v>
      </c>
      <c r="E199" s="99" t="s">
        <v>810</v>
      </c>
      <c r="F199" s="100" t="s">
        <v>855</v>
      </c>
      <c r="G199" s="100" t="s">
        <v>812</v>
      </c>
      <c r="H199" s="100" t="s">
        <v>61</v>
      </c>
      <c r="I199" s="100" t="s">
        <v>422</v>
      </c>
      <c r="J199" s="101">
        <v>44104</v>
      </c>
      <c r="K199" s="100" t="s">
        <v>859</v>
      </c>
      <c r="L199" s="77" t="str">
        <f>LEFT(Tabla6[[#This Row],[Cedula]],4)&amp;"_"&amp;COUNTIF($Q$2:$Q$63,$Q199)&amp;"_"&amp;COUNTIF($Q$2:Q199,$Q199)</f>
        <v>1836_0_1</v>
      </c>
      <c r="M199" s="94" t="str">
        <f>Tabla6[[#This Row],[Correlativo Beneficiaries]]&amp;"_"&amp;TEXT(COUNTIF($L$2:L199,Tabla6[[#This Row],[Correlativo Beneficiaries]]),"0000")</f>
        <v>1836_0_1_0001</v>
      </c>
      <c r="N199" s="100" t="s">
        <v>976</v>
      </c>
      <c r="O199" s="100" t="s">
        <v>977</v>
      </c>
      <c r="P199" s="100" t="s">
        <v>978</v>
      </c>
      <c r="Q199" s="131">
        <v>18369534</v>
      </c>
      <c r="R199" s="100" t="s">
        <v>66</v>
      </c>
      <c r="S199" s="100">
        <v>32</v>
      </c>
      <c r="T199" s="77" t="str">
        <f>IF(Tabla6[[#This Row],[Edad]]="","",IF(Tabla6[[#This Row],[Edad]]&lt;=4,"&lt;5",IF(Tabla6[[#This Row],[Edad]]&lt;=17,"5-17",IF(Tabla6[[#This Row],[Edad]]&lt;=49,"18-49","&gt;50"))))</f>
        <v>18-49</v>
      </c>
      <c r="U199" s="107">
        <v>4242363273</v>
      </c>
      <c r="V199" s="100" t="s">
        <v>979</v>
      </c>
      <c r="W199" s="100" t="s">
        <v>68</v>
      </c>
      <c r="X199" s="97" t="s">
        <v>67</v>
      </c>
      <c r="Y199" s="100" t="s">
        <v>67</v>
      </c>
      <c r="Z199" s="100" t="s">
        <v>67</v>
      </c>
      <c r="AA199" s="100" t="s">
        <v>68</v>
      </c>
      <c r="AB199" s="100" t="s">
        <v>68</v>
      </c>
      <c r="AC199" s="100" t="s">
        <v>68</v>
      </c>
      <c r="AD199" s="100" t="s">
        <v>68</v>
      </c>
      <c r="AE199" s="100" t="s">
        <v>68</v>
      </c>
      <c r="AF199" s="100" t="s">
        <v>68</v>
      </c>
      <c r="AG199" s="100" t="s">
        <v>68</v>
      </c>
      <c r="AH199" s="100" t="s">
        <v>68</v>
      </c>
      <c r="AI199" s="100" t="s">
        <v>68</v>
      </c>
      <c r="AJ199" s="100" t="s">
        <v>68</v>
      </c>
      <c r="AK199" s="102"/>
      <c r="AL199" s="163"/>
    </row>
    <row r="200" spans="1:38" s="69" customFormat="1" ht="15" customHeight="1">
      <c r="A200" s="103">
        <v>199</v>
      </c>
      <c r="B200" s="104" t="s">
        <v>13</v>
      </c>
      <c r="C200" s="104" t="s">
        <v>418</v>
      </c>
      <c r="D200" s="104" t="s">
        <v>809</v>
      </c>
      <c r="E200" s="104" t="s">
        <v>810</v>
      </c>
      <c r="F200" s="103" t="s">
        <v>855</v>
      </c>
      <c r="G200" s="103" t="s">
        <v>812</v>
      </c>
      <c r="H200" s="103" t="s">
        <v>61</v>
      </c>
      <c r="I200" s="103" t="s">
        <v>422</v>
      </c>
      <c r="J200" s="105">
        <v>44104</v>
      </c>
      <c r="K200" s="103" t="s">
        <v>859</v>
      </c>
      <c r="L200" s="77" t="str">
        <f>LEFT(Tabla6[[#This Row],[Cedula]],4)&amp;"_"&amp;COUNTIF($Q$2:$Q$63,$Q200)&amp;"_"&amp;COUNTIF($Q$2:Q200,$Q200)</f>
        <v>3101_0_1</v>
      </c>
      <c r="M200" s="94" t="str">
        <f>Tabla6[[#This Row],[Correlativo Beneficiaries]]&amp;"_"&amp;TEXT(COUNTIF($L$2:L200,Tabla6[[#This Row],[Correlativo Beneficiaries]]),"0000")</f>
        <v>3101_0_1_0003</v>
      </c>
      <c r="N200" s="103" t="s">
        <v>980</v>
      </c>
      <c r="O200" s="103" t="s">
        <v>981</v>
      </c>
      <c r="P200" s="103" t="s">
        <v>982</v>
      </c>
      <c r="Q200" s="132">
        <v>31010249</v>
      </c>
      <c r="R200" s="103" t="s">
        <v>66</v>
      </c>
      <c r="S200" s="103">
        <v>15</v>
      </c>
      <c r="T200" s="77" t="str">
        <f>IF(Tabla6[[#This Row],[Edad]]="","",IF(Tabla6[[#This Row],[Edad]]&lt;=4,"&lt;5",IF(Tabla6[[#This Row],[Edad]]&lt;=17,"5-17",IF(Tabla6[[#This Row],[Edad]]&lt;=49,"18-49","&gt;50"))))</f>
        <v>5-17</v>
      </c>
      <c r="U200" s="108">
        <v>4141621976</v>
      </c>
      <c r="V200" s="103" t="s">
        <v>983</v>
      </c>
      <c r="W200" s="103" t="s">
        <v>68</v>
      </c>
      <c r="X200" s="97" t="s">
        <v>67</v>
      </c>
      <c r="Y200" s="103" t="s">
        <v>67</v>
      </c>
      <c r="Z200" s="103" t="s">
        <v>68</v>
      </c>
      <c r="AA200" s="103" t="s">
        <v>68</v>
      </c>
      <c r="AB200" s="103" t="s">
        <v>68</v>
      </c>
      <c r="AC200" s="103" t="s">
        <v>68</v>
      </c>
      <c r="AD200" s="103" t="s">
        <v>68</v>
      </c>
      <c r="AE200" s="103" t="s">
        <v>68</v>
      </c>
      <c r="AF200" s="103" t="s">
        <v>68</v>
      </c>
      <c r="AG200" s="103" t="s">
        <v>68</v>
      </c>
      <c r="AH200" s="103" t="s">
        <v>68</v>
      </c>
      <c r="AI200" s="103" t="s">
        <v>68</v>
      </c>
      <c r="AJ200" s="103" t="s">
        <v>68</v>
      </c>
      <c r="AK200" s="106"/>
      <c r="AL200" s="70"/>
    </row>
    <row r="201" spans="1:38" s="69" customFormat="1" ht="15" customHeight="1">
      <c r="A201" s="98">
        <v>200</v>
      </c>
      <c r="B201" s="99" t="s">
        <v>13</v>
      </c>
      <c r="C201" s="99" t="s">
        <v>418</v>
      </c>
      <c r="D201" s="99" t="s">
        <v>809</v>
      </c>
      <c r="E201" s="99" t="s">
        <v>810</v>
      </c>
      <c r="F201" s="100" t="s">
        <v>855</v>
      </c>
      <c r="G201" s="100" t="s">
        <v>812</v>
      </c>
      <c r="H201" s="100" t="s">
        <v>61</v>
      </c>
      <c r="I201" s="100" t="s">
        <v>422</v>
      </c>
      <c r="J201" s="101">
        <v>44104</v>
      </c>
      <c r="K201" s="100" t="s">
        <v>859</v>
      </c>
      <c r="L201" s="77" t="str">
        <f>LEFT(Tabla6[[#This Row],[Cedula]],4)&amp;"_"&amp;COUNTIF($Q$2:$Q$63,$Q201)&amp;"_"&amp;COUNTIF($Q$2:Q201,$Q201)</f>
        <v>1113_0_1</v>
      </c>
      <c r="M201" s="94" t="str">
        <f>Tabla6[[#This Row],[Correlativo Beneficiaries]]&amp;"_"&amp;TEXT(COUNTIF($L$2:L201,Tabla6[[#This Row],[Correlativo Beneficiaries]]),"0000")</f>
        <v>1113_0_1_0001</v>
      </c>
      <c r="N201" s="100" t="s">
        <v>256</v>
      </c>
      <c r="O201" s="102"/>
      <c r="P201" s="100" t="s">
        <v>984</v>
      </c>
      <c r="Q201" s="131">
        <v>11130083</v>
      </c>
      <c r="R201" s="100" t="s">
        <v>66</v>
      </c>
      <c r="S201" s="100">
        <v>51</v>
      </c>
      <c r="T201" s="77" t="str">
        <f>IF(Tabla6[[#This Row],[Edad]]="","",IF(Tabla6[[#This Row],[Edad]]&lt;=4,"&lt;5",IF(Tabla6[[#This Row],[Edad]]&lt;=17,"5-17",IF(Tabla6[[#This Row],[Edad]]&lt;=49,"18-49","&gt;50"))))</f>
        <v>&gt;50</v>
      </c>
      <c r="U201" s="107">
        <v>4149165279</v>
      </c>
      <c r="V201" s="102"/>
      <c r="W201" s="100" t="s">
        <v>68</v>
      </c>
      <c r="X201" s="97" t="s">
        <v>67</v>
      </c>
      <c r="Y201" s="100" t="s">
        <v>67</v>
      </c>
      <c r="Z201" s="100" t="s">
        <v>67</v>
      </c>
      <c r="AA201" s="100" t="s">
        <v>68</v>
      </c>
      <c r="AB201" s="100" t="s">
        <v>68</v>
      </c>
      <c r="AC201" s="100" t="s">
        <v>68</v>
      </c>
      <c r="AD201" s="100" t="s">
        <v>68</v>
      </c>
      <c r="AE201" s="100" t="s">
        <v>68</v>
      </c>
      <c r="AF201" s="100" t="s">
        <v>68</v>
      </c>
      <c r="AG201" s="100" t="s">
        <v>68</v>
      </c>
      <c r="AH201" s="100" t="s">
        <v>68</v>
      </c>
      <c r="AI201" s="100" t="s">
        <v>68</v>
      </c>
      <c r="AJ201" s="100" t="s">
        <v>68</v>
      </c>
      <c r="AK201" s="102"/>
      <c r="AL201" s="163"/>
    </row>
    <row r="202" spans="1:38" s="69" customFormat="1" ht="15" customHeight="1">
      <c r="A202" s="103">
        <v>201</v>
      </c>
      <c r="B202" s="104" t="s">
        <v>13</v>
      </c>
      <c r="C202" s="104" t="s">
        <v>418</v>
      </c>
      <c r="D202" s="104" t="s">
        <v>809</v>
      </c>
      <c r="E202" s="104" t="s">
        <v>810</v>
      </c>
      <c r="F202" s="103" t="s">
        <v>855</v>
      </c>
      <c r="G202" s="103" t="s">
        <v>812</v>
      </c>
      <c r="H202" s="103" t="s">
        <v>61</v>
      </c>
      <c r="I202" s="103" t="s">
        <v>422</v>
      </c>
      <c r="J202" s="105">
        <v>44104</v>
      </c>
      <c r="K202" s="103" t="s">
        <v>859</v>
      </c>
      <c r="L202" s="77" t="str">
        <f>LEFT(Tabla6[[#This Row],[Cedula]],4)&amp;"_"&amp;COUNTIF($Q$2:$Q$63,$Q202)&amp;"_"&amp;COUNTIF($Q$2:Q202,$Q202)</f>
        <v>2256_0_1</v>
      </c>
      <c r="M202" s="94" t="str">
        <f>Tabla6[[#This Row],[Correlativo Beneficiaries]]&amp;"_"&amp;TEXT(COUNTIF($L$2:L202,Tabla6[[#This Row],[Correlativo Beneficiaries]]),"0000")</f>
        <v>2256_0_1_0001</v>
      </c>
      <c r="N202" s="103" t="s">
        <v>985</v>
      </c>
      <c r="O202" s="103" t="s">
        <v>256</v>
      </c>
      <c r="P202" s="103" t="s">
        <v>986</v>
      </c>
      <c r="Q202" s="132">
        <v>22565541</v>
      </c>
      <c r="R202" s="103" t="s">
        <v>66</v>
      </c>
      <c r="S202" s="103">
        <v>26</v>
      </c>
      <c r="T202" s="77" t="str">
        <f>IF(Tabla6[[#This Row],[Edad]]="","",IF(Tabla6[[#This Row],[Edad]]&lt;=4,"&lt;5",IF(Tabla6[[#This Row],[Edad]]&lt;=17,"5-17",IF(Tabla6[[#This Row],[Edad]]&lt;=49,"18-49","&gt;50"))))</f>
        <v>18-49</v>
      </c>
      <c r="U202" s="108">
        <v>4149271278</v>
      </c>
      <c r="V202" s="103" t="s">
        <v>987</v>
      </c>
      <c r="W202" s="103" t="s">
        <v>68</v>
      </c>
      <c r="X202" s="97" t="s">
        <v>67</v>
      </c>
      <c r="Y202" s="103" t="s">
        <v>68</v>
      </c>
      <c r="Z202" s="103" t="s">
        <v>68</v>
      </c>
      <c r="AA202" s="103" t="s">
        <v>68</v>
      </c>
      <c r="AB202" s="103" t="s">
        <v>68</v>
      </c>
      <c r="AC202" s="103" t="s">
        <v>68</v>
      </c>
      <c r="AD202" s="103" t="s">
        <v>68</v>
      </c>
      <c r="AE202" s="103" t="s">
        <v>68</v>
      </c>
      <c r="AF202" s="103" t="s">
        <v>68</v>
      </c>
      <c r="AG202" s="103" t="s">
        <v>68</v>
      </c>
      <c r="AH202" s="103" t="s">
        <v>68</v>
      </c>
      <c r="AI202" s="103" t="s">
        <v>67</v>
      </c>
      <c r="AJ202" s="103" t="s">
        <v>68</v>
      </c>
      <c r="AK202" s="106"/>
      <c r="AL202" s="70"/>
    </row>
    <row r="203" spans="1:38" s="69" customFormat="1" ht="15" customHeight="1">
      <c r="A203" s="98">
        <v>202</v>
      </c>
      <c r="B203" s="99" t="s">
        <v>13</v>
      </c>
      <c r="C203" s="99" t="s">
        <v>418</v>
      </c>
      <c r="D203" s="99" t="s">
        <v>809</v>
      </c>
      <c r="E203" s="99" t="s">
        <v>810</v>
      </c>
      <c r="F203" s="100" t="s">
        <v>855</v>
      </c>
      <c r="G203" s="100" t="s">
        <v>812</v>
      </c>
      <c r="H203" s="100" t="s">
        <v>61</v>
      </c>
      <c r="I203" s="100" t="s">
        <v>422</v>
      </c>
      <c r="J203" s="101">
        <v>44104</v>
      </c>
      <c r="K203" s="100" t="s">
        <v>859</v>
      </c>
      <c r="L203" s="77" t="str">
        <f>LEFT(Tabla6[[#This Row],[Cedula]],4)&amp;"_"&amp;COUNTIF($Q$2:$Q$63,$Q203)&amp;"_"&amp;COUNTIF($Q$2:Q203,$Q203)</f>
        <v>2990_0_1</v>
      </c>
      <c r="M203" s="94" t="str">
        <f>Tabla6[[#This Row],[Correlativo Beneficiaries]]&amp;"_"&amp;TEXT(COUNTIF($L$2:L203,Tabla6[[#This Row],[Correlativo Beneficiaries]]),"0000")</f>
        <v>2990_0_1_0002</v>
      </c>
      <c r="N203" s="100" t="s">
        <v>988</v>
      </c>
      <c r="O203" s="100" t="s">
        <v>458</v>
      </c>
      <c r="P203" s="100" t="s">
        <v>989</v>
      </c>
      <c r="Q203" s="131">
        <v>29905324</v>
      </c>
      <c r="R203" s="100" t="s">
        <v>66</v>
      </c>
      <c r="S203" s="100">
        <v>17</v>
      </c>
      <c r="T203" s="77" t="str">
        <f>IF(Tabla6[[#This Row],[Edad]]="","",IF(Tabla6[[#This Row],[Edad]]&lt;=4,"&lt;5",IF(Tabla6[[#This Row],[Edad]]&lt;=17,"5-17",IF(Tabla6[[#This Row],[Edad]]&lt;=49,"18-49","&gt;50"))))</f>
        <v>5-17</v>
      </c>
      <c r="U203" s="107">
        <v>4242103717</v>
      </c>
      <c r="V203" s="100" t="s">
        <v>990</v>
      </c>
      <c r="W203" s="100" t="s">
        <v>68</v>
      </c>
      <c r="X203" s="97" t="s">
        <v>67</v>
      </c>
      <c r="Y203" s="100" t="s">
        <v>68</v>
      </c>
      <c r="Z203" s="100" t="s">
        <v>68</v>
      </c>
      <c r="AA203" s="100" t="s">
        <v>68</v>
      </c>
      <c r="AB203" s="100" t="s">
        <v>68</v>
      </c>
      <c r="AC203" s="100" t="s">
        <v>68</v>
      </c>
      <c r="AD203" s="100" t="s">
        <v>68</v>
      </c>
      <c r="AE203" s="100" t="s">
        <v>68</v>
      </c>
      <c r="AF203" s="100" t="s">
        <v>68</v>
      </c>
      <c r="AG203" s="100" t="s">
        <v>68</v>
      </c>
      <c r="AH203" s="100" t="s">
        <v>68</v>
      </c>
      <c r="AI203" s="100" t="s">
        <v>68</v>
      </c>
      <c r="AJ203" s="100" t="s">
        <v>68</v>
      </c>
      <c r="AK203" s="102"/>
      <c r="AL203" s="163"/>
    </row>
    <row r="204" spans="1:38" s="69" customFormat="1" ht="15" customHeight="1">
      <c r="A204" s="103">
        <v>203</v>
      </c>
      <c r="B204" s="104" t="s">
        <v>13</v>
      </c>
      <c r="C204" s="104" t="s">
        <v>418</v>
      </c>
      <c r="D204" s="104" t="s">
        <v>809</v>
      </c>
      <c r="E204" s="104" t="s">
        <v>810</v>
      </c>
      <c r="F204" s="103" t="s">
        <v>855</v>
      </c>
      <c r="G204" s="103" t="s">
        <v>812</v>
      </c>
      <c r="H204" s="103" t="s">
        <v>61</v>
      </c>
      <c r="I204" s="103" t="s">
        <v>422</v>
      </c>
      <c r="J204" s="105">
        <v>44104</v>
      </c>
      <c r="K204" s="103" t="s">
        <v>859</v>
      </c>
      <c r="L204" s="77" t="str">
        <f>LEFT(Tabla6[[#This Row],[Cedula]],4)&amp;"_"&amp;COUNTIF($Q$2:$Q$63,$Q204)&amp;"_"&amp;COUNTIF($Q$2:Q204,$Q204)</f>
        <v>2469_0_1</v>
      </c>
      <c r="M204" s="94" t="str">
        <f>Tabla6[[#This Row],[Correlativo Beneficiaries]]&amp;"_"&amp;TEXT(COUNTIF($L$2:L204,Tabla6[[#This Row],[Correlativo Beneficiaries]]),"0000")</f>
        <v>2469_0_1_0001</v>
      </c>
      <c r="N204" s="103" t="s">
        <v>891</v>
      </c>
      <c r="O204" s="103" t="s">
        <v>991</v>
      </c>
      <c r="P204" s="103" t="s">
        <v>992</v>
      </c>
      <c r="Q204" s="132">
        <v>24697027</v>
      </c>
      <c r="R204" s="103" t="s">
        <v>66</v>
      </c>
      <c r="S204" s="103">
        <v>25</v>
      </c>
      <c r="T204" s="77" t="str">
        <f>IF(Tabla6[[#This Row],[Edad]]="","",IF(Tabla6[[#This Row],[Edad]]&lt;=4,"&lt;5",IF(Tabla6[[#This Row],[Edad]]&lt;=17,"5-17",IF(Tabla6[[#This Row],[Edad]]&lt;=49,"18-49","&gt;50"))))</f>
        <v>18-49</v>
      </c>
      <c r="U204" s="108">
        <v>4263156434</v>
      </c>
      <c r="V204" s="103" t="s">
        <v>993</v>
      </c>
      <c r="W204" s="103" t="s">
        <v>68</v>
      </c>
      <c r="X204" s="97" t="s">
        <v>67</v>
      </c>
      <c r="Y204" s="103" t="s">
        <v>68</v>
      </c>
      <c r="Z204" s="103" t="s">
        <v>68</v>
      </c>
      <c r="AA204" s="103" t="s">
        <v>68</v>
      </c>
      <c r="AB204" s="103" t="s">
        <v>68</v>
      </c>
      <c r="AC204" s="103" t="s">
        <v>68</v>
      </c>
      <c r="AD204" s="103" t="s">
        <v>68</v>
      </c>
      <c r="AE204" s="103" t="s">
        <v>68</v>
      </c>
      <c r="AF204" s="103" t="s">
        <v>68</v>
      </c>
      <c r="AG204" s="103" t="s">
        <v>68</v>
      </c>
      <c r="AH204" s="103" t="s">
        <v>68</v>
      </c>
      <c r="AI204" s="103" t="s">
        <v>67</v>
      </c>
      <c r="AJ204" s="103" t="s">
        <v>68</v>
      </c>
      <c r="AK204" s="106"/>
      <c r="AL204" s="70"/>
    </row>
    <row r="205" spans="1:38" s="69" customFormat="1" ht="15" customHeight="1">
      <c r="A205" s="98">
        <v>204</v>
      </c>
      <c r="B205" s="99" t="s">
        <v>13</v>
      </c>
      <c r="C205" s="99" t="s">
        <v>418</v>
      </c>
      <c r="D205" s="99" t="s">
        <v>809</v>
      </c>
      <c r="E205" s="99" t="s">
        <v>810</v>
      </c>
      <c r="F205" s="100" t="s">
        <v>855</v>
      </c>
      <c r="G205" s="100" t="s">
        <v>812</v>
      </c>
      <c r="H205" s="100" t="s">
        <v>61</v>
      </c>
      <c r="I205" s="100" t="s">
        <v>422</v>
      </c>
      <c r="J205" s="101">
        <v>44104</v>
      </c>
      <c r="K205" s="100" t="s">
        <v>859</v>
      </c>
      <c r="L205" s="77" t="str">
        <f>LEFT(Tabla6[[#This Row],[Cedula]],4)&amp;"_"&amp;COUNTIF($Q$2:$Q$63,$Q205)&amp;"_"&amp;COUNTIF($Q$2:Q205,$Q205)</f>
        <v>6186_0_1</v>
      </c>
      <c r="M205" s="94" t="str">
        <f>Tabla6[[#This Row],[Correlativo Beneficiaries]]&amp;"_"&amp;TEXT(COUNTIF($L$2:L205,Tabla6[[#This Row],[Correlativo Beneficiaries]]),"0000")</f>
        <v>6186_0_1_0001</v>
      </c>
      <c r="N205" s="100" t="s">
        <v>994</v>
      </c>
      <c r="O205" s="100" t="s">
        <v>995</v>
      </c>
      <c r="P205" s="100" t="s">
        <v>996</v>
      </c>
      <c r="Q205" s="131">
        <v>6186366</v>
      </c>
      <c r="R205" s="100" t="s">
        <v>66</v>
      </c>
      <c r="S205" s="100">
        <v>56</v>
      </c>
      <c r="T205" s="77" t="str">
        <f>IF(Tabla6[[#This Row],[Edad]]="","",IF(Tabla6[[#This Row],[Edad]]&lt;=4,"&lt;5",IF(Tabla6[[#This Row],[Edad]]&lt;=17,"5-17",IF(Tabla6[[#This Row],[Edad]]&lt;=49,"18-49","&gt;50"))))</f>
        <v>&gt;50</v>
      </c>
      <c r="U205" s="107">
        <v>4242753074</v>
      </c>
      <c r="V205" s="100" t="s">
        <v>997</v>
      </c>
      <c r="W205" s="100" t="s">
        <v>68</v>
      </c>
      <c r="X205" s="97" t="s">
        <v>67</v>
      </c>
      <c r="Y205" s="100" t="s">
        <v>68</v>
      </c>
      <c r="Z205" s="100" t="s">
        <v>68</v>
      </c>
      <c r="AA205" s="100" t="s">
        <v>68</v>
      </c>
      <c r="AB205" s="100" t="s">
        <v>68</v>
      </c>
      <c r="AC205" s="100" t="s">
        <v>67</v>
      </c>
      <c r="AD205" s="100" t="s">
        <v>68</v>
      </c>
      <c r="AE205" s="100" t="s">
        <v>68</v>
      </c>
      <c r="AF205" s="100" t="s">
        <v>68</v>
      </c>
      <c r="AG205" s="100" t="s">
        <v>68</v>
      </c>
      <c r="AH205" s="100" t="s">
        <v>68</v>
      </c>
      <c r="AI205" s="100" t="s">
        <v>68</v>
      </c>
      <c r="AJ205" s="100" t="s">
        <v>68</v>
      </c>
      <c r="AK205" s="102"/>
      <c r="AL205" s="163"/>
    </row>
    <row r="206" spans="1:38" s="69" customFormat="1" ht="15" customHeight="1">
      <c r="A206" s="103">
        <v>205</v>
      </c>
      <c r="B206" s="104" t="s">
        <v>13</v>
      </c>
      <c r="C206" s="104" t="s">
        <v>418</v>
      </c>
      <c r="D206" s="104" t="s">
        <v>809</v>
      </c>
      <c r="E206" s="104" t="s">
        <v>810</v>
      </c>
      <c r="F206" s="103" t="s">
        <v>855</v>
      </c>
      <c r="G206" s="103" t="s">
        <v>812</v>
      </c>
      <c r="H206" s="103" t="s">
        <v>61</v>
      </c>
      <c r="I206" s="103" t="s">
        <v>422</v>
      </c>
      <c r="J206" s="105">
        <v>44104</v>
      </c>
      <c r="K206" s="103" t="s">
        <v>859</v>
      </c>
      <c r="L206" s="77" t="str">
        <f>LEFT(Tabla6[[#This Row],[Cedula]],4)&amp;"_"&amp;COUNTIF($Q$2:$Q$63,$Q206)&amp;"_"&amp;COUNTIF($Q$2:Q206,$Q206)</f>
        <v>2588_0_1</v>
      </c>
      <c r="M206" s="94" t="str">
        <f>Tabla6[[#This Row],[Correlativo Beneficiaries]]&amp;"_"&amp;TEXT(COUNTIF($L$2:L206,Tabla6[[#This Row],[Correlativo Beneficiaries]]),"0000")</f>
        <v>2588_0_1_0001</v>
      </c>
      <c r="N206" s="103" t="s">
        <v>998</v>
      </c>
      <c r="O206" s="103" t="s">
        <v>999</v>
      </c>
      <c r="P206" s="103" t="s">
        <v>1000</v>
      </c>
      <c r="Q206" s="132">
        <v>25885517</v>
      </c>
      <c r="R206" s="103" t="s">
        <v>66</v>
      </c>
      <c r="S206" s="103">
        <v>23</v>
      </c>
      <c r="T206" s="77" t="str">
        <f>IF(Tabla6[[#This Row],[Edad]]="","",IF(Tabla6[[#This Row],[Edad]]&lt;=4,"&lt;5",IF(Tabla6[[#This Row],[Edad]]&lt;=17,"5-17",IF(Tabla6[[#This Row],[Edad]]&lt;=49,"18-49","&gt;50"))))</f>
        <v>18-49</v>
      </c>
      <c r="U206" s="108">
        <v>4242332912</v>
      </c>
      <c r="V206" s="103" t="s">
        <v>1001</v>
      </c>
      <c r="W206" s="103" t="s">
        <v>68</v>
      </c>
      <c r="X206" s="97" t="s">
        <v>67</v>
      </c>
      <c r="Y206" s="103" t="s">
        <v>67</v>
      </c>
      <c r="Z206" s="103" t="s">
        <v>68</v>
      </c>
      <c r="AA206" s="103" t="s">
        <v>68</v>
      </c>
      <c r="AB206" s="103" t="s">
        <v>68</v>
      </c>
      <c r="AC206" s="103" t="s">
        <v>68</v>
      </c>
      <c r="AD206" s="103" t="s">
        <v>68</v>
      </c>
      <c r="AE206" s="103" t="s">
        <v>68</v>
      </c>
      <c r="AF206" s="103" t="s">
        <v>68</v>
      </c>
      <c r="AG206" s="103" t="s">
        <v>68</v>
      </c>
      <c r="AH206" s="103" t="s">
        <v>68</v>
      </c>
      <c r="AI206" s="103" t="s">
        <v>68</v>
      </c>
      <c r="AJ206" s="103" t="s">
        <v>68</v>
      </c>
      <c r="AK206" s="106"/>
      <c r="AL206" s="70"/>
    </row>
    <row r="207" spans="1:38" s="69" customFormat="1" ht="15" customHeight="1">
      <c r="A207" s="98">
        <v>206</v>
      </c>
      <c r="B207" s="99" t="s">
        <v>13</v>
      </c>
      <c r="C207" s="99" t="s">
        <v>418</v>
      </c>
      <c r="D207" s="99" t="s">
        <v>809</v>
      </c>
      <c r="E207" s="99" t="s">
        <v>810</v>
      </c>
      <c r="F207" s="100" t="s">
        <v>855</v>
      </c>
      <c r="G207" s="100" t="s">
        <v>812</v>
      </c>
      <c r="H207" s="100" t="s">
        <v>61</v>
      </c>
      <c r="I207" s="100" t="s">
        <v>422</v>
      </c>
      <c r="J207" s="101">
        <v>44104</v>
      </c>
      <c r="K207" s="100" t="s">
        <v>859</v>
      </c>
      <c r="L207" s="77" t="str">
        <f>LEFT(Tabla6[[#This Row],[Cedula]],4)&amp;"_"&amp;COUNTIF($Q$2:$Q$63,$Q207)&amp;"_"&amp;COUNTIF($Q$2:Q207,$Q207)</f>
        <v>1792_0_1</v>
      </c>
      <c r="M207" s="94" t="str">
        <f>Tabla6[[#This Row],[Correlativo Beneficiaries]]&amp;"_"&amp;TEXT(COUNTIF($L$2:L207,Tabla6[[#This Row],[Correlativo Beneficiaries]]),"0000")</f>
        <v>1792_0_1_0001</v>
      </c>
      <c r="N207" s="100" t="s">
        <v>165</v>
      </c>
      <c r="O207" s="100" t="s">
        <v>1002</v>
      </c>
      <c r="P207" s="100" t="s">
        <v>1003</v>
      </c>
      <c r="Q207" s="131">
        <v>17922934</v>
      </c>
      <c r="R207" s="100" t="s">
        <v>66</v>
      </c>
      <c r="S207" s="100">
        <v>33</v>
      </c>
      <c r="T207" s="77" t="str">
        <f>IF(Tabla6[[#This Row],[Edad]]="","",IF(Tabla6[[#This Row],[Edad]]&lt;=4,"&lt;5",IF(Tabla6[[#This Row],[Edad]]&lt;=17,"5-17",IF(Tabla6[[#This Row],[Edad]]&lt;=49,"18-49","&gt;50"))))</f>
        <v>18-49</v>
      </c>
      <c r="U207" s="107">
        <v>4269028656</v>
      </c>
      <c r="V207" s="100" t="s">
        <v>1004</v>
      </c>
      <c r="W207" s="100" t="s">
        <v>68</v>
      </c>
      <c r="X207" s="97" t="s">
        <v>67</v>
      </c>
      <c r="Y207" s="100" t="s">
        <v>68</v>
      </c>
      <c r="Z207" s="100" t="s">
        <v>68</v>
      </c>
      <c r="AA207" s="100" t="s">
        <v>68</v>
      </c>
      <c r="AB207" s="100" t="s">
        <v>68</v>
      </c>
      <c r="AC207" s="100" t="s">
        <v>68</v>
      </c>
      <c r="AD207" s="100" t="s">
        <v>68</v>
      </c>
      <c r="AE207" s="100" t="s">
        <v>68</v>
      </c>
      <c r="AF207" s="100" t="s">
        <v>68</v>
      </c>
      <c r="AG207" s="100" t="s">
        <v>68</v>
      </c>
      <c r="AH207" s="100" t="s">
        <v>68</v>
      </c>
      <c r="AI207" s="100" t="s">
        <v>68</v>
      </c>
      <c r="AJ207" s="100" t="s">
        <v>68</v>
      </c>
      <c r="AK207" s="102"/>
      <c r="AL207" s="163"/>
    </row>
    <row r="208" spans="1:38" s="69" customFormat="1" ht="15" customHeight="1">
      <c r="A208" s="103">
        <v>207</v>
      </c>
      <c r="B208" s="104" t="s">
        <v>13</v>
      </c>
      <c r="C208" s="104" t="s">
        <v>418</v>
      </c>
      <c r="D208" s="104" t="s">
        <v>809</v>
      </c>
      <c r="E208" s="104" t="s">
        <v>810</v>
      </c>
      <c r="F208" s="103" t="s">
        <v>855</v>
      </c>
      <c r="G208" s="103" t="s">
        <v>812</v>
      </c>
      <c r="H208" s="103" t="s">
        <v>61</v>
      </c>
      <c r="I208" s="103" t="s">
        <v>422</v>
      </c>
      <c r="J208" s="105">
        <v>44104</v>
      </c>
      <c r="K208" s="103" t="s">
        <v>859</v>
      </c>
      <c r="L208" s="77" t="str">
        <f>LEFT(Tabla6[[#This Row],[Cedula]],4)&amp;"_"&amp;COUNTIF($Q$2:$Q$63,$Q208)&amp;"_"&amp;COUNTIF($Q$2:Q208,$Q208)</f>
        <v>2433_0_1</v>
      </c>
      <c r="M208" s="94" t="str">
        <f>Tabla6[[#This Row],[Correlativo Beneficiaries]]&amp;"_"&amp;TEXT(COUNTIF($L$2:L208,Tabla6[[#This Row],[Correlativo Beneficiaries]]),"0000")</f>
        <v>2433_0_1_0001</v>
      </c>
      <c r="N208" s="103" t="s">
        <v>1005</v>
      </c>
      <c r="O208" s="103" t="s">
        <v>886</v>
      </c>
      <c r="P208" s="103" t="s">
        <v>1006</v>
      </c>
      <c r="Q208" s="132">
        <v>24334758</v>
      </c>
      <c r="R208" s="103" t="s">
        <v>66</v>
      </c>
      <c r="S208" s="103">
        <v>26</v>
      </c>
      <c r="T208" s="77" t="str">
        <f>IF(Tabla6[[#This Row],[Edad]]="","",IF(Tabla6[[#This Row],[Edad]]&lt;=4,"&lt;5",IF(Tabla6[[#This Row],[Edad]]&lt;=17,"5-17",IF(Tabla6[[#This Row],[Edad]]&lt;=49,"18-49","&gt;50"))))</f>
        <v>18-49</v>
      </c>
      <c r="U208" s="108">
        <v>412972961</v>
      </c>
      <c r="V208" s="103" t="s">
        <v>1007</v>
      </c>
      <c r="W208" s="103" t="s">
        <v>68</v>
      </c>
      <c r="X208" s="97" t="s">
        <v>67</v>
      </c>
      <c r="Y208" s="103" t="s">
        <v>68</v>
      </c>
      <c r="Z208" s="103" t="s">
        <v>67</v>
      </c>
      <c r="AA208" s="103" t="s">
        <v>68</v>
      </c>
      <c r="AB208" s="103" t="s">
        <v>68</v>
      </c>
      <c r="AC208" s="103" t="s">
        <v>68</v>
      </c>
      <c r="AD208" s="103" t="s">
        <v>67</v>
      </c>
      <c r="AE208" s="103" t="s">
        <v>68</v>
      </c>
      <c r="AF208" s="103" t="s">
        <v>68</v>
      </c>
      <c r="AG208" s="103" t="s">
        <v>68</v>
      </c>
      <c r="AH208" s="103" t="s">
        <v>68</v>
      </c>
      <c r="AI208" s="103" t="s">
        <v>68</v>
      </c>
      <c r="AJ208" s="103" t="s">
        <v>68</v>
      </c>
      <c r="AK208" s="106"/>
      <c r="AL208" s="70"/>
    </row>
    <row r="209" spans="1:38" s="69" customFormat="1" ht="15" customHeight="1">
      <c r="A209" s="98">
        <v>208</v>
      </c>
      <c r="B209" s="99" t="s">
        <v>13</v>
      </c>
      <c r="C209" s="99" t="s">
        <v>418</v>
      </c>
      <c r="D209" s="99" t="s">
        <v>809</v>
      </c>
      <c r="E209" s="99" t="s">
        <v>810</v>
      </c>
      <c r="F209" s="100" t="s">
        <v>855</v>
      </c>
      <c r="G209" s="100" t="s">
        <v>812</v>
      </c>
      <c r="H209" s="100" t="s">
        <v>61</v>
      </c>
      <c r="I209" s="100" t="s">
        <v>422</v>
      </c>
      <c r="J209" s="101">
        <v>44104</v>
      </c>
      <c r="K209" s="100" t="s">
        <v>859</v>
      </c>
      <c r="L209" s="77" t="str">
        <f>LEFT(Tabla6[[#This Row],[Cedula]],4)&amp;"_"&amp;COUNTIF($Q$2:$Q$63,$Q209)&amp;"_"&amp;COUNTIF($Q$2:Q209,$Q209)</f>
        <v>2447_0_1</v>
      </c>
      <c r="M209" s="94" t="str">
        <f>Tabla6[[#This Row],[Correlativo Beneficiaries]]&amp;"_"&amp;TEXT(COUNTIF($L$2:L209,Tabla6[[#This Row],[Correlativo Beneficiaries]]),"0000")</f>
        <v>2447_0_1_0001</v>
      </c>
      <c r="N209" s="100" t="s">
        <v>748</v>
      </c>
      <c r="O209" s="100" t="s">
        <v>1008</v>
      </c>
      <c r="P209" s="100" t="s">
        <v>1009</v>
      </c>
      <c r="Q209" s="131">
        <v>24477582</v>
      </c>
      <c r="R209" s="100" t="s">
        <v>66</v>
      </c>
      <c r="S209" s="100">
        <v>28</v>
      </c>
      <c r="T209" s="77" t="str">
        <f>IF(Tabla6[[#This Row],[Edad]]="","",IF(Tabla6[[#This Row],[Edad]]&lt;=4,"&lt;5",IF(Tabla6[[#This Row],[Edad]]&lt;=17,"5-17",IF(Tabla6[[#This Row],[Edad]]&lt;=49,"18-49","&gt;50"))))</f>
        <v>18-49</v>
      </c>
      <c r="U209" s="107">
        <v>4128251351</v>
      </c>
      <c r="V209" s="100" t="s">
        <v>1010</v>
      </c>
      <c r="W209" s="100" t="s">
        <v>68</v>
      </c>
      <c r="X209" s="97" t="s">
        <v>67</v>
      </c>
      <c r="Y209" s="100" t="s">
        <v>67</v>
      </c>
      <c r="Z209" s="100" t="s">
        <v>67</v>
      </c>
      <c r="AA209" s="100" t="s">
        <v>68</v>
      </c>
      <c r="AB209" s="100" t="s">
        <v>68</v>
      </c>
      <c r="AC209" s="100" t="s">
        <v>68</v>
      </c>
      <c r="AD209" s="100" t="s">
        <v>68</v>
      </c>
      <c r="AE209" s="100" t="s">
        <v>68</v>
      </c>
      <c r="AF209" s="100" t="s">
        <v>68</v>
      </c>
      <c r="AG209" s="100" t="s">
        <v>68</v>
      </c>
      <c r="AH209" s="100" t="s">
        <v>68</v>
      </c>
      <c r="AI209" s="100" t="s">
        <v>68</v>
      </c>
      <c r="AJ209" s="100" t="s">
        <v>68</v>
      </c>
      <c r="AK209" s="102"/>
      <c r="AL209" s="163"/>
    </row>
    <row r="210" spans="1:38" s="69" customFormat="1" ht="15" customHeight="1">
      <c r="A210" s="103">
        <v>209</v>
      </c>
      <c r="B210" s="104" t="s">
        <v>13</v>
      </c>
      <c r="C210" s="104" t="s">
        <v>418</v>
      </c>
      <c r="D210" s="104" t="s">
        <v>809</v>
      </c>
      <c r="E210" s="104" t="s">
        <v>810</v>
      </c>
      <c r="F210" s="103" t="s">
        <v>855</v>
      </c>
      <c r="G210" s="103" t="s">
        <v>812</v>
      </c>
      <c r="H210" s="103" t="s">
        <v>61</v>
      </c>
      <c r="I210" s="103" t="s">
        <v>422</v>
      </c>
      <c r="J210" s="105">
        <v>44104</v>
      </c>
      <c r="K210" s="103" t="s">
        <v>859</v>
      </c>
      <c r="L210" s="77" t="str">
        <f>LEFT(Tabla6[[#This Row],[Cedula]],4)&amp;"_"&amp;COUNTIF($Q$2:$Q$63,$Q210)&amp;"_"&amp;COUNTIF($Q$2:Q210,$Q210)</f>
        <v>1395_0_1</v>
      </c>
      <c r="M210" s="94" t="str">
        <f>Tabla6[[#This Row],[Correlativo Beneficiaries]]&amp;"_"&amp;TEXT(COUNTIF($L$2:L210,Tabla6[[#This Row],[Correlativo Beneficiaries]]),"0000")</f>
        <v>1395_0_1_0001</v>
      </c>
      <c r="N210" s="103" t="s">
        <v>166</v>
      </c>
      <c r="O210" s="103" t="s">
        <v>1011</v>
      </c>
      <c r="P210" s="103" t="s">
        <v>1012</v>
      </c>
      <c r="Q210" s="132">
        <v>13952119</v>
      </c>
      <c r="R210" s="103" t="s">
        <v>66</v>
      </c>
      <c r="S210" s="103">
        <v>43</v>
      </c>
      <c r="T210" s="77" t="str">
        <f>IF(Tabla6[[#This Row],[Edad]]="","",IF(Tabla6[[#This Row],[Edad]]&lt;=4,"&lt;5",IF(Tabla6[[#This Row],[Edad]]&lt;=17,"5-17",IF(Tabla6[[#This Row],[Edad]]&lt;=49,"18-49","&gt;50"))))</f>
        <v>18-49</v>
      </c>
      <c r="U210" s="108">
        <v>4241428583</v>
      </c>
      <c r="V210" s="103" t="s">
        <v>1013</v>
      </c>
      <c r="W210" s="103" t="s">
        <v>68</v>
      </c>
      <c r="X210" s="97" t="s">
        <v>67</v>
      </c>
      <c r="Y210" s="103" t="s">
        <v>67</v>
      </c>
      <c r="Z210" s="103" t="s">
        <v>67</v>
      </c>
      <c r="AA210" s="103" t="s">
        <v>68</v>
      </c>
      <c r="AB210" s="103" t="s">
        <v>68</v>
      </c>
      <c r="AC210" s="103" t="s">
        <v>68</v>
      </c>
      <c r="AD210" s="103" t="s">
        <v>68</v>
      </c>
      <c r="AE210" s="103" t="s">
        <v>68</v>
      </c>
      <c r="AF210" s="103" t="s">
        <v>68</v>
      </c>
      <c r="AG210" s="103" t="s">
        <v>68</v>
      </c>
      <c r="AH210" s="103" t="s">
        <v>68</v>
      </c>
      <c r="AI210" s="103" t="s">
        <v>68</v>
      </c>
      <c r="AJ210" s="103" t="s">
        <v>68</v>
      </c>
      <c r="AK210" s="106"/>
      <c r="AL210" s="70"/>
    </row>
    <row r="211" spans="1:38" s="69" customFormat="1" ht="15" customHeight="1">
      <c r="A211" s="98">
        <v>210</v>
      </c>
      <c r="B211" s="99" t="s">
        <v>13</v>
      </c>
      <c r="C211" s="99" t="s">
        <v>418</v>
      </c>
      <c r="D211" s="99" t="s">
        <v>809</v>
      </c>
      <c r="E211" s="99" t="s">
        <v>810</v>
      </c>
      <c r="F211" s="100" t="s">
        <v>855</v>
      </c>
      <c r="G211" s="100" t="s">
        <v>812</v>
      </c>
      <c r="H211" s="100" t="s">
        <v>61</v>
      </c>
      <c r="I211" s="100" t="s">
        <v>422</v>
      </c>
      <c r="J211" s="101">
        <v>44104</v>
      </c>
      <c r="K211" s="100" t="s">
        <v>859</v>
      </c>
      <c r="L211" s="77" t="str">
        <f>LEFT(Tabla6[[#This Row],[Cedula]],4)&amp;"_"&amp;COUNTIF($Q$2:$Q$63,$Q211)&amp;"_"&amp;COUNTIF($Q$2:Q211,$Q211)</f>
        <v>2673_0_1</v>
      </c>
      <c r="M211" s="94" t="str">
        <f>Tabla6[[#This Row],[Correlativo Beneficiaries]]&amp;"_"&amp;TEXT(COUNTIF($L$2:L211,Tabla6[[#This Row],[Correlativo Beneficiaries]]),"0000")</f>
        <v>2673_0_1_0001</v>
      </c>
      <c r="N211" s="100" t="s">
        <v>539</v>
      </c>
      <c r="O211" s="100" t="s">
        <v>198</v>
      </c>
      <c r="P211" s="100" t="s">
        <v>1014</v>
      </c>
      <c r="Q211" s="131">
        <v>26739186</v>
      </c>
      <c r="R211" s="100" t="s">
        <v>66</v>
      </c>
      <c r="S211" s="100">
        <v>23</v>
      </c>
      <c r="T211" s="77" t="str">
        <f>IF(Tabla6[[#This Row],[Edad]]="","",IF(Tabla6[[#This Row],[Edad]]&lt;=4,"&lt;5",IF(Tabla6[[#This Row],[Edad]]&lt;=17,"5-17",IF(Tabla6[[#This Row],[Edad]]&lt;=49,"18-49","&gt;50"))))</f>
        <v>18-49</v>
      </c>
      <c r="U211" s="107">
        <v>4142042775</v>
      </c>
      <c r="V211" s="100" t="s">
        <v>1015</v>
      </c>
      <c r="W211" s="100" t="s">
        <v>68</v>
      </c>
      <c r="X211" s="97" t="s">
        <v>67</v>
      </c>
      <c r="Y211" s="100" t="s">
        <v>67</v>
      </c>
      <c r="Z211" s="100" t="s">
        <v>68</v>
      </c>
      <c r="AA211" s="100" t="s">
        <v>68</v>
      </c>
      <c r="AB211" s="100" t="s">
        <v>68</v>
      </c>
      <c r="AC211" s="100" t="s">
        <v>68</v>
      </c>
      <c r="AD211" s="100" t="s">
        <v>68</v>
      </c>
      <c r="AE211" s="100" t="s">
        <v>68</v>
      </c>
      <c r="AF211" s="100" t="s">
        <v>68</v>
      </c>
      <c r="AG211" s="100" t="s">
        <v>68</v>
      </c>
      <c r="AH211" s="100" t="s">
        <v>68</v>
      </c>
      <c r="AI211" s="100" t="s">
        <v>68</v>
      </c>
      <c r="AJ211" s="100" t="s">
        <v>68</v>
      </c>
      <c r="AK211" s="102"/>
      <c r="AL211" s="163"/>
    </row>
    <row r="212" spans="1:38" s="69" customFormat="1" ht="15" customHeight="1">
      <c r="A212" s="103">
        <v>211</v>
      </c>
      <c r="B212" s="104" t="s">
        <v>13</v>
      </c>
      <c r="C212" s="104" t="s">
        <v>418</v>
      </c>
      <c r="D212" s="104" t="s">
        <v>809</v>
      </c>
      <c r="E212" s="104" t="s">
        <v>810</v>
      </c>
      <c r="F212" s="103" t="s">
        <v>855</v>
      </c>
      <c r="G212" s="103" t="s">
        <v>812</v>
      </c>
      <c r="H212" s="103" t="s">
        <v>61</v>
      </c>
      <c r="I212" s="103" t="s">
        <v>422</v>
      </c>
      <c r="J212" s="105">
        <v>44104</v>
      </c>
      <c r="K212" s="103" t="s">
        <v>859</v>
      </c>
      <c r="L212" s="77" t="str">
        <f>LEFT(Tabla6[[#This Row],[Cedula]],4)&amp;"_"&amp;COUNTIF($Q$2:$Q$63,$Q212)&amp;"_"&amp;COUNTIF($Q$2:Q212,$Q212)</f>
        <v>3126_0_1</v>
      </c>
      <c r="M212" s="94" t="str">
        <f>Tabla6[[#This Row],[Correlativo Beneficiaries]]&amp;"_"&amp;TEXT(COUNTIF($L$2:L212,Tabla6[[#This Row],[Correlativo Beneficiaries]]),"0000")</f>
        <v>3126_0_1_0001</v>
      </c>
      <c r="N212" s="103" t="s">
        <v>1016</v>
      </c>
      <c r="O212" s="103" t="s">
        <v>1017</v>
      </c>
      <c r="P212" s="103" t="s">
        <v>1018</v>
      </c>
      <c r="Q212" s="132">
        <v>31263329</v>
      </c>
      <c r="R212" s="103" t="s">
        <v>66</v>
      </c>
      <c r="S212" s="103">
        <v>14</v>
      </c>
      <c r="T212" s="77" t="str">
        <f>IF(Tabla6[[#This Row],[Edad]]="","",IF(Tabla6[[#This Row],[Edad]]&lt;=4,"&lt;5",IF(Tabla6[[#This Row],[Edad]]&lt;=17,"5-17",IF(Tabla6[[#This Row],[Edad]]&lt;=49,"18-49","&gt;50"))))</f>
        <v>5-17</v>
      </c>
      <c r="U212" s="108">
        <v>4242535108</v>
      </c>
      <c r="V212" s="103" t="s">
        <v>1019</v>
      </c>
      <c r="W212" s="103" t="s">
        <v>68</v>
      </c>
      <c r="X212" s="97" t="s">
        <v>67</v>
      </c>
      <c r="Y212" s="103" t="s">
        <v>68</v>
      </c>
      <c r="Z212" s="103" t="s">
        <v>68</v>
      </c>
      <c r="AA212" s="103" t="s">
        <v>68</v>
      </c>
      <c r="AB212" s="103" t="s">
        <v>68</v>
      </c>
      <c r="AC212" s="103" t="s">
        <v>68</v>
      </c>
      <c r="AD212" s="103" t="s">
        <v>68</v>
      </c>
      <c r="AE212" s="103" t="s">
        <v>68</v>
      </c>
      <c r="AF212" s="103" t="s">
        <v>68</v>
      </c>
      <c r="AG212" s="103" t="s">
        <v>68</v>
      </c>
      <c r="AH212" s="103" t="s">
        <v>67</v>
      </c>
      <c r="AI212" s="103" t="s">
        <v>68</v>
      </c>
      <c r="AJ212" s="103" t="s">
        <v>68</v>
      </c>
      <c r="AK212" s="106"/>
      <c r="AL212" s="70"/>
    </row>
    <row r="213" spans="1:38" s="69" customFormat="1" ht="15" customHeight="1">
      <c r="A213" s="98">
        <v>212</v>
      </c>
      <c r="B213" s="99" t="s">
        <v>13</v>
      </c>
      <c r="C213" s="99" t="s">
        <v>418</v>
      </c>
      <c r="D213" s="99" t="s">
        <v>809</v>
      </c>
      <c r="E213" s="99" t="s">
        <v>810</v>
      </c>
      <c r="F213" s="100" t="s">
        <v>855</v>
      </c>
      <c r="G213" s="100" t="s">
        <v>812</v>
      </c>
      <c r="H213" s="100" t="s">
        <v>61</v>
      </c>
      <c r="I213" s="100" t="s">
        <v>422</v>
      </c>
      <c r="J213" s="101">
        <v>44104</v>
      </c>
      <c r="K213" s="100" t="s">
        <v>859</v>
      </c>
      <c r="L213" s="77" t="str">
        <f>LEFT(Tabla6[[#This Row],[Cedula]],4)&amp;"_"&amp;COUNTIF($Q$2:$Q$63,$Q213)&amp;"_"&amp;COUNTIF($Q$2:Q213,$Q213)</f>
        <v>2243_0_1</v>
      </c>
      <c r="M213" s="94" t="str">
        <f>Tabla6[[#This Row],[Correlativo Beneficiaries]]&amp;"_"&amp;TEXT(COUNTIF($L$2:L213,Tabla6[[#This Row],[Correlativo Beneficiaries]]),"0000")</f>
        <v>2243_0_1_0004</v>
      </c>
      <c r="N213" s="100" t="s">
        <v>1020</v>
      </c>
      <c r="O213" s="100" t="s">
        <v>90</v>
      </c>
      <c r="P213" s="100" t="s">
        <v>1021</v>
      </c>
      <c r="Q213" s="131">
        <v>22434423</v>
      </c>
      <c r="R213" s="100" t="s">
        <v>66</v>
      </c>
      <c r="S213" s="100">
        <v>26</v>
      </c>
      <c r="T213" s="77" t="str">
        <f>IF(Tabla6[[#This Row],[Edad]]="","",IF(Tabla6[[#This Row],[Edad]]&lt;=4,"&lt;5",IF(Tabla6[[#This Row],[Edad]]&lt;=17,"5-17",IF(Tabla6[[#This Row],[Edad]]&lt;=49,"18-49","&gt;50"))))</f>
        <v>18-49</v>
      </c>
      <c r="U213" s="107">
        <v>4129504831</v>
      </c>
      <c r="V213" s="100" t="s">
        <v>1022</v>
      </c>
      <c r="W213" s="100" t="s">
        <v>68</v>
      </c>
      <c r="X213" s="97" t="s">
        <v>67</v>
      </c>
      <c r="Y213" s="100" t="s">
        <v>68</v>
      </c>
      <c r="Z213" s="100" t="s">
        <v>68</v>
      </c>
      <c r="AA213" s="100" t="s">
        <v>68</v>
      </c>
      <c r="AB213" s="100" t="s">
        <v>67</v>
      </c>
      <c r="AC213" s="100" t="s">
        <v>68</v>
      </c>
      <c r="AD213" s="100" t="s">
        <v>67</v>
      </c>
      <c r="AE213" s="100" t="s">
        <v>68</v>
      </c>
      <c r="AF213" s="100" t="s">
        <v>68</v>
      </c>
      <c r="AG213" s="100" t="s">
        <v>68</v>
      </c>
      <c r="AH213" s="100" t="s">
        <v>67</v>
      </c>
      <c r="AI213" s="100" t="s">
        <v>68</v>
      </c>
      <c r="AJ213" s="100" t="s">
        <v>68</v>
      </c>
      <c r="AK213" s="102"/>
      <c r="AL213" s="163"/>
    </row>
    <row r="214" spans="1:38" s="69" customFormat="1" ht="15" customHeight="1">
      <c r="A214" s="103">
        <v>213</v>
      </c>
      <c r="B214" s="104" t="s">
        <v>13</v>
      </c>
      <c r="C214" s="104" t="s">
        <v>418</v>
      </c>
      <c r="D214" s="104" t="s">
        <v>809</v>
      </c>
      <c r="E214" s="104" t="s">
        <v>810</v>
      </c>
      <c r="F214" s="103" t="s">
        <v>855</v>
      </c>
      <c r="G214" s="103" t="s">
        <v>812</v>
      </c>
      <c r="H214" s="103" t="s">
        <v>61</v>
      </c>
      <c r="I214" s="103" t="s">
        <v>422</v>
      </c>
      <c r="J214" s="105">
        <v>44104</v>
      </c>
      <c r="K214" s="103" t="s">
        <v>859</v>
      </c>
      <c r="L214" s="77" t="str">
        <f>LEFT(Tabla6[[#This Row],[Cedula]],4)&amp;"_"&amp;COUNTIF($Q$2:$Q$63,$Q214)&amp;"_"&amp;COUNTIF($Q$2:Q214,$Q214)</f>
        <v>1239_0_1</v>
      </c>
      <c r="M214" s="94" t="str">
        <f>Tabla6[[#This Row],[Correlativo Beneficiaries]]&amp;"_"&amp;TEXT(COUNTIF($L$2:L214,Tabla6[[#This Row],[Correlativo Beneficiaries]]),"0000")</f>
        <v>1239_0_1_0001</v>
      </c>
      <c r="N214" s="103" t="s">
        <v>891</v>
      </c>
      <c r="O214" s="103" t="s">
        <v>1023</v>
      </c>
      <c r="P214" s="103" t="s">
        <v>1024</v>
      </c>
      <c r="Q214" s="132">
        <v>12391525</v>
      </c>
      <c r="R214" s="103" t="s">
        <v>66</v>
      </c>
      <c r="S214" s="103">
        <v>47</v>
      </c>
      <c r="T214" s="77" t="str">
        <f>IF(Tabla6[[#This Row],[Edad]]="","",IF(Tabla6[[#This Row],[Edad]]&lt;=4,"&lt;5",IF(Tabla6[[#This Row],[Edad]]&lt;=17,"5-17",IF(Tabla6[[#This Row],[Edad]]&lt;=49,"18-49","&gt;50"))))</f>
        <v>18-49</v>
      </c>
      <c r="U214" s="108">
        <v>4140215674</v>
      </c>
      <c r="V214" s="103" t="s">
        <v>1025</v>
      </c>
      <c r="W214" s="103" t="s">
        <v>68</v>
      </c>
      <c r="X214" s="97" t="s">
        <v>67</v>
      </c>
      <c r="Y214" s="103" t="s">
        <v>67</v>
      </c>
      <c r="Z214" s="103" t="s">
        <v>68</v>
      </c>
      <c r="AA214" s="103" t="s">
        <v>68</v>
      </c>
      <c r="AB214" s="103" t="s">
        <v>68</v>
      </c>
      <c r="AC214" s="103" t="s">
        <v>68</v>
      </c>
      <c r="AD214" s="103" t="s">
        <v>68</v>
      </c>
      <c r="AE214" s="103" t="s">
        <v>68</v>
      </c>
      <c r="AF214" s="103" t="s">
        <v>68</v>
      </c>
      <c r="AG214" s="103" t="s">
        <v>68</v>
      </c>
      <c r="AH214" s="103" t="s">
        <v>68</v>
      </c>
      <c r="AI214" s="103" t="s">
        <v>68</v>
      </c>
      <c r="AJ214" s="103" t="s">
        <v>68</v>
      </c>
      <c r="AK214" s="106"/>
      <c r="AL214" s="70"/>
    </row>
    <row r="215" spans="1:38" s="69" customFormat="1" ht="15" customHeight="1">
      <c r="A215" s="98">
        <v>214</v>
      </c>
      <c r="B215" s="99" t="s">
        <v>13</v>
      </c>
      <c r="C215" s="99" t="s">
        <v>418</v>
      </c>
      <c r="D215" s="99" t="s">
        <v>809</v>
      </c>
      <c r="E215" s="99" t="s">
        <v>810</v>
      </c>
      <c r="F215" s="100" t="s">
        <v>855</v>
      </c>
      <c r="G215" s="100" t="s">
        <v>812</v>
      </c>
      <c r="H215" s="100" t="s">
        <v>61</v>
      </c>
      <c r="I215" s="100" t="s">
        <v>422</v>
      </c>
      <c r="J215" s="101">
        <v>44104</v>
      </c>
      <c r="K215" s="100" t="s">
        <v>859</v>
      </c>
      <c r="L215" s="77" t="str">
        <f>LEFT(Tabla6[[#This Row],[Cedula]],4)&amp;"_"&amp;COUNTIF($Q$2:$Q$63,$Q215)&amp;"_"&amp;COUNTIF($Q$2:Q215,$Q215)</f>
        <v>2357_0_1</v>
      </c>
      <c r="M215" s="94" t="str">
        <f>Tabla6[[#This Row],[Correlativo Beneficiaries]]&amp;"_"&amp;TEXT(COUNTIF($L$2:L215,Tabla6[[#This Row],[Correlativo Beneficiaries]]),"0000")</f>
        <v>2357_0_1_0001</v>
      </c>
      <c r="N215" s="100" t="s">
        <v>962</v>
      </c>
      <c r="O215" s="100" t="s">
        <v>962</v>
      </c>
      <c r="P215" s="100" t="s">
        <v>1026</v>
      </c>
      <c r="Q215" s="131">
        <v>23577763</v>
      </c>
      <c r="R215" s="100" t="s">
        <v>66</v>
      </c>
      <c r="S215" s="100">
        <v>28</v>
      </c>
      <c r="T215" s="77" t="str">
        <f>IF(Tabla6[[#This Row],[Edad]]="","",IF(Tabla6[[#This Row],[Edad]]&lt;=4,"&lt;5",IF(Tabla6[[#This Row],[Edad]]&lt;=17,"5-17",IF(Tabla6[[#This Row],[Edad]]&lt;=49,"18-49","&gt;50"))))</f>
        <v>18-49</v>
      </c>
      <c r="U215" s="107">
        <v>4120563303</v>
      </c>
      <c r="V215" s="100" t="s">
        <v>1027</v>
      </c>
      <c r="W215" s="100" t="s">
        <v>68</v>
      </c>
      <c r="X215" s="97" t="s">
        <v>67</v>
      </c>
      <c r="Y215" s="100" t="s">
        <v>67</v>
      </c>
      <c r="Z215" s="100" t="s">
        <v>68</v>
      </c>
      <c r="AA215" s="100" t="s">
        <v>68</v>
      </c>
      <c r="AB215" s="100" t="s">
        <v>68</v>
      </c>
      <c r="AC215" s="100" t="s">
        <v>68</v>
      </c>
      <c r="AD215" s="100" t="s">
        <v>68</v>
      </c>
      <c r="AE215" s="100" t="s">
        <v>68</v>
      </c>
      <c r="AF215" s="100" t="s">
        <v>68</v>
      </c>
      <c r="AG215" s="100" t="s">
        <v>68</v>
      </c>
      <c r="AH215" s="100" t="s">
        <v>68</v>
      </c>
      <c r="AI215" s="100" t="s">
        <v>68</v>
      </c>
      <c r="AJ215" s="100" t="s">
        <v>68</v>
      </c>
      <c r="AK215" s="102"/>
      <c r="AL215" s="163"/>
    </row>
    <row r="216" spans="1:38" s="69" customFormat="1" ht="15" customHeight="1">
      <c r="A216" s="103">
        <v>215</v>
      </c>
      <c r="B216" s="104" t="s">
        <v>13</v>
      </c>
      <c r="C216" s="104" t="s">
        <v>418</v>
      </c>
      <c r="D216" s="104" t="s">
        <v>809</v>
      </c>
      <c r="E216" s="104" t="s">
        <v>810</v>
      </c>
      <c r="F216" s="103" t="s">
        <v>855</v>
      </c>
      <c r="G216" s="103" t="s">
        <v>812</v>
      </c>
      <c r="H216" s="103" t="s">
        <v>61</v>
      </c>
      <c r="I216" s="103" t="s">
        <v>422</v>
      </c>
      <c r="J216" s="105">
        <v>44104</v>
      </c>
      <c r="K216" s="103" t="s">
        <v>859</v>
      </c>
      <c r="L216" s="77" t="str">
        <f>LEFT(Tabla6[[#This Row],[Cedula]],4)&amp;"_"&amp;COUNTIF($Q$2:$Q$63,$Q216)&amp;"_"&amp;COUNTIF($Q$2:Q216,$Q216)</f>
        <v>2406_0_1</v>
      </c>
      <c r="M216" s="94" t="str">
        <f>Tabla6[[#This Row],[Correlativo Beneficiaries]]&amp;"_"&amp;TEXT(COUNTIF($L$2:L216,Tabla6[[#This Row],[Correlativo Beneficiaries]]),"0000")</f>
        <v>2406_0_1_0001</v>
      </c>
      <c r="N216" s="103" t="s">
        <v>1028</v>
      </c>
      <c r="O216" s="103" t="s">
        <v>100</v>
      </c>
      <c r="P216" s="103" t="s">
        <v>1029</v>
      </c>
      <c r="Q216" s="132">
        <v>24064381</v>
      </c>
      <c r="R216" s="103" t="s">
        <v>66</v>
      </c>
      <c r="S216" s="103">
        <v>26</v>
      </c>
      <c r="T216" s="77" t="str">
        <f>IF(Tabla6[[#This Row],[Edad]]="","",IF(Tabla6[[#This Row],[Edad]]&lt;=4,"&lt;5",IF(Tabla6[[#This Row],[Edad]]&lt;=17,"5-17",IF(Tabla6[[#This Row],[Edad]]&lt;=49,"18-49","&gt;50"))))</f>
        <v>18-49</v>
      </c>
      <c r="U216" s="108">
        <v>4143247535</v>
      </c>
      <c r="V216" s="103" t="s">
        <v>1030</v>
      </c>
      <c r="W216" s="103" t="s">
        <v>68</v>
      </c>
      <c r="X216" s="97" t="s">
        <v>67</v>
      </c>
      <c r="Y216" s="103" t="s">
        <v>68</v>
      </c>
      <c r="Z216" s="103" t="s">
        <v>67</v>
      </c>
      <c r="AA216" s="103" t="s">
        <v>68</v>
      </c>
      <c r="AB216" s="103" t="s">
        <v>68</v>
      </c>
      <c r="AC216" s="103" t="s">
        <v>68</v>
      </c>
      <c r="AD216" s="103" t="s">
        <v>68</v>
      </c>
      <c r="AE216" s="103" t="s">
        <v>67</v>
      </c>
      <c r="AF216" s="103" t="s">
        <v>68</v>
      </c>
      <c r="AG216" s="103" t="s">
        <v>68</v>
      </c>
      <c r="AH216" s="103" t="s">
        <v>68</v>
      </c>
      <c r="AI216" s="103" t="s">
        <v>68</v>
      </c>
      <c r="AJ216" s="103" t="s">
        <v>68</v>
      </c>
      <c r="AK216" s="106"/>
      <c r="AL216" s="70"/>
    </row>
    <row r="217" spans="1:38" s="69" customFormat="1" ht="15" customHeight="1">
      <c r="A217" s="98">
        <v>216</v>
      </c>
      <c r="B217" s="99" t="s">
        <v>13</v>
      </c>
      <c r="C217" s="99" t="s">
        <v>418</v>
      </c>
      <c r="D217" s="99" t="s">
        <v>809</v>
      </c>
      <c r="E217" s="99" t="s">
        <v>810</v>
      </c>
      <c r="F217" s="100" t="s">
        <v>855</v>
      </c>
      <c r="G217" s="100" t="s">
        <v>812</v>
      </c>
      <c r="H217" s="100" t="s">
        <v>61</v>
      </c>
      <c r="I217" s="100" t="s">
        <v>422</v>
      </c>
      <c r="J217" s="101">
        <v>44104</v>
      </c>
      <c r="K217" s="100" t="s">
        <v>859</v>
      </c>
      <c r="L217" s="77" t="str">
        <f>LEFT(Tabla6[[#This Row],[Cedula]],4)&amp;"_"&amp;COUNTIF($Q$2:$Q$63,$Q217)&amp;"_"&amp;COUNTIF($Q$2:Q217,$Q217)</f>
        <v>2406_0_1</v>
      </c>
      <c r="M217" s="94" t="str">
        <f>Tabla6[[#This Row],[Correlativo Beneficiaries]]&amp;"_"&amp;TEXT(COUNTIF($L$2:L217,Tabla6[[#This Row],[Correlativo Beneficiaries]]),"0000")</f>
        <v>2406_0_1_0002</v>
      </c>
      <c r="N217" s="100" t="s">
        <v>662</v>
      </c>
      <c r="O217" s="100" t="s">
        <v>1031</v>
      </c>
      <c r="P217" s="100" t="s">
        <v>1032</v>
      </c>
      <c r="Q217" s="131">
        <v>24064329</v>
      </c>
      <c r="R217" s="100" t="s">
        <v>66</v>
      </c>
      <c r="S217" s="100">
        <v>25</v>
      </c>
      <c r="T217" s="77" t="str">
        <f>IF(Tabla6[[#This Row],[Edad]]="","",IF(Tabla6[[#This Row],[Edad]]&lt;=4,"&lt;5",IF(Tabla6[[#This Row],[Edad]]&lt;=17,"5-17",IF(Tabla6[[#This Row],[Edad]]&lt;=49,"18-49","&gt;50"))))</f>
        <v>18-49</v>
      </c>
      <c r="U217" s="111"/>
      <c r="V217" s="102"/>
      <c r="W217" s="100" t="s">
        <v>68</v>
      </c>
      <c r="X217" s="97" t="s">
        <v>67</v>
      </c>
      <c r="Y217" s="100" t="s">
        <v>67</v>
      </c>
      <c r="Z217" s="100" t="s">
        <v>68</v>
      </c>
      <c r="AA217" s="100" t="s">
        <v>68</v>
      </c>
      <c r="AB217" s="100" t="s">
        <v>68</v>
      </c>
      <c r="AC217" s="100" t="s">
        <v>68</v>
      </c>
      <c r="AD217" s="100" t="s">
        <v>68</v>
      </c>
      <c r="AE217" s="100" t="s">
        <v>68</v>
      </c>
      <c r="AF217" s="100" t="s">
        <v>68</v>
      </c>
      <c r="AG217" s="100" t="s">
        <v>68</v>
      </c>
      <c r="AH217" s="100" t="s">
        <v>68</v>
      </c>
      <c r="AI217" s="100" t="s">
        <v>68</v>
      </c>
      <c r="AJ217" s="100" t="s">
        <v>68</v>
      </c>
      <c r="AK217" s="102"/>
      <c r="AL217" s="163"/>
    </row>
    <row r="218" spans="1:38" s="69" customFormat="1" ht="15" customHeight="1">
      <c r="A218" s="103">
        <v>217</v>
      </c>
      <c r="B218" s="104" t="s">
        <v>13</v>
      </c>
      <c r="C218" s="104" t="s">
        <v>418</v>
      </c>
      <c r="D218" s="104" t="s">
        <v>809</v>
      </c>
      <c r="E218" s="104" t="s">
        <v>810</v>
      </c>
      <c r="F218" s="103" t="s">
        <v>855</v>
      </c>
      <c r="G218" s="103" t="s">
        <v>812</v>
      </c>
      <c r="H218" s="103" t="s">
        <v>61</v>
      </c>
      <c r="I218" s="103" t="s">
        <v>422</v>
      </c>
      <c r="J218" s="105">
        <v>44104</v>
      </c>
      <c r="K218" s="103" t="s">
        <v>859</v>
      </c>
      <c r="L218" s="77" t="str">
        <f>LEFT(Tabla6[[#This Row],[Cedula]],4)&amp;"_"&amp;COUNTIF($Q$2:$Q$63,$Q218)&amp;"_"&amp;COUNTIF($Q$2:Q218,$Q218)</f>
        <v>2777_0_1</v>
      </c>
      <c r="M218" s="94" t="str">
        <f>Tabla6[[#This Row],[Correlativo Beneficiaries]]&amp;"_"&amp;TEXT(COUNTIF($L$2:L218,Tabla6[[#This Row],[Correlativo Beneficiaries]]),"0000")</f>
        <v>2777_0_1_0002</v>
      </c>
      <c r="N218" s="103" t="s">
        <v>487</v>
      </c>
      <c r="O218" s="103" t="s">
        <v>936</v>
      </c>
      <c r="P218" s="103" t="s">
        <v>1033</v>
      </c>
      <c r="Q218" s="132">
        <v>27774577</v>
      </c>
      <c r="R218" s="103" t="s">
        <v>66</v>
      </c>
      <c r="S218" s="103">
        <v>19</v>
      </c>
      <c r="T218" s="77" t="str">
        <f>IF(Tabla6[[#This Row],[Edad]]="","",IF(Tabla6[[#This Row],[Edad]]&lt;=4,"&lt;5",IF(Tabla6[[#This Row],[Edad]]&lt;=17,"5-17",IF(Tabla6[[#This Row],[Edad]]&lt;=49,"18-49","&gt;50"))))</f>
        <v>18-49</v>
      </c>
      <c r="U218" s="108">
        <v>4242406269</v>
      </c>
      <c r="V218" s="106"/>
      <c r="W218" s="103" t="s">
        <v>68</v>
      </c>
      <c r="X218" s="97" t="s">
        <v>67</v>
      </c>
      <c r="Y218" s="103" t="s">
        <v>68</v>
      </c>
      <c r="Z218" s="103" t="s">
        <v>68</v>
      </c>
      <c r="AA218" s="103" t="s">
        <v>68</v>
      </c>
      <c r="AB218" s="103" t="s">
        <v>67</v>
      </c>
      <c r="AC218" s="103" t="s">
        <v>68</v>
      </c>
      <c r="AD218" s="103" t="s">
        <v>68</v>
      </c>
      <c r="AE218" s="103" t="s">
        <v>68</v>
      </c>
      <c r="AF218" s="103" t="s">
        <v>68</v>
      </c>
      <c r="AG218" s="103" t="s">
        <v>68</v>
      </c>
      <c r="AH218" s="103" t="s">
        <v>68</v>
      </c>
      <c r="AI218" s="103" t="s">
        <v>68</v>
      </c>
      <c r="AJ218" s="103" t="s">
        <v>68</v>
      </c>
      <c r="AK218" s="106"/>
      <c r="AL218" s="70"/>
    </row>
    <row r="219" spans="1:38" s="69" customFormat="1" ht="15" customHeight="1">
      <c r="A219" s="98">
        <v>218</v>
      </c>
      <c r="B219" s="99" t="s">
        <v>13</v>
      </c>
      <c r="C219" s="99" t="s">
        <v>418</v>
      </c>
      <c r="D219" s="99" t="s">
        <v>809</v>
      </c>
      <c r="E219" s="99" t="s">
        <v>810</v>
      </c>
      <c r="F219" s="100" t="s">
        <v>855</v>
      </c>
      <c r="G219" s="100" t="s">
        <v>812</v>
      </c>
      <c r="H219" s="100" t="s">
        <v>61</v>
      </c>
      <c r="I219" s="100" t="s">
        <v>422</v>
      </c>
      <c r="J219" s="101">
        <v>44104</v>
      </c>
      <c r="K219" s="100" t="s">
        <v>859</v>
      </c>
      <c r="L219" s="77" t="str">
        <f>LEFT(Tabla6[[#This Row],[Cedula]],4)&amp;"_"&amp;COUNTIF($Q$2:$Q$63,$Q219)&amp;"_"&amp;COUNTIF($Q$2:Q219,$Q219)</f>
        <v>1822_0_1</v>
      </c>
      <c r="M219" s="94" t="str">
        <f>Tabla6[[#This Row],[Correlativo Beneficiaries]]&amp;"_"&amp;TEXT(COUNTIF($L$2:L219,Tabla6[[#This Row],[Correlativo Beneficiaries]]),"0000")</f>
        <v>1822_0_1_0002</v>
      </c>
      <c r="N219" s="100" t="s">
        <v>1034</v>
      </c>
      <c r="O219" s="100" t="s">
        <v>1035</v>
      </c>
      <c r="P219" s="100" t="s">
        <v>1036</v>
      </c>
      <c r="Q219" s="131">
        <v>18221880</v>
      </c>
      <c r="R219" s="100" t="s">
        <v>66</v>
      </c>
      <c r="S219" s="100">
        <v>33</v>
      </c>
      <c r="T219" s="77" t="str">
        <f>IF(Tabla6[[#This Row],[Edad]]="","",IF(Tabla6[[#This Row],[Edad]]&lt;=4,"&lt;5",IF(Tabla6[[#This Row],[Edad]]&lt;=17,"5-17",IF(Tabla6[[#This Row],[Edad]]&lt;=49,"18-49","&gt;50"))))</f>
        <v>18-49</v>
      </c>
      <c r="U219" s="107">
        <v>4143830658</v>
      </c>
      <c r="V219" s="100" t="s">
        <v>1037</v>
      </c>
      <c r="W219" s="100" t="s">
        <v>68</v>
      </c>
      <c r="X219" s="97" t="s">
        <v>67</v>
      </c>
      <c r="Y219" s="100" t="s">
        <v>68</v>
      </c>
      <c r="Z219" s="100" t="s">
        <v>68</v>
      </c>
      <c r="AA219" s="100" t="s">
        <v>68</v>
      </c>
      <c r="AB219" s="100" t="s">
        <v>68</v>
      </c>
      <c r="AC219" s="100" t="s">
        <v>68</v>
      </c>
      <c r="AD219" s="100" t="s">
        <v>68</v>
      </c>
      <c r="AE219" s="100" t="s">
        <v>68</v>
      </c>
      <c r="AF219" s="100" t="s">
        <v>68</v>
      </c>
      <c r="AG219" s="100" t="s">
        <v>68</v>
      </c>
      <c r="AH219" s="100" t="s">
        <v>68</v>
      </c>
      <c r="AI219" s="100" t="s">
        <v>68</v>
      </c>
      <c r="AJ219" s="100" t="s">
        <v>68</v>
      </c>
      <c r="AK219" s="102"/>
      <c r="AL219" s="163"/>
    </row>
    <row r="220" spans="1:38" s="69" customFormat="1" ht="15" customHeight="1">
      <c r="A220" s="103">
        <v>219</v>
      </c>
      <c r="B220" s="104" t="s">
        <v>13</v>
      </c>
      <c r="C220" s="104" t="s">
        <v>418</v>
      </c>
      <c r="D220" s="104" t="s">
        <v>809</v>
      </c>
      <c r="E220" s="104" t="s">
        <v>810</v>
      </c>
      <c r="F220" s="103" t="s">
        <v>855</v>
      </c>
      <c r="G220" s="103" t="s">
        <v>812</v>
      </c>
      <c r="H220" s="103" t="s">
        <v>61</v>
      </c>
      <c r="I220" s="103" t="s">
        <v>422</v>
      </c>
      <c r="J220" s="105">
        <v>44104</v>
      </c>
      <c r="K220" s="103" t="s">
        <v>859</v>
      </c>
      <c r="L220" s="77" t="str">
        <f>LEFT(Tabla6[[#This Row],[Cedula]],4)&amp;"_"&amp;COUNTIF($Q$2:$Q$63,$Q220)&amp;"_"&amp;COUNTIF($Q$2:Q220,$Q220)</f>
        <v>2968_0_1</v>
      </c>
      <c r="M220" s="94" t="str">
        <f>Tabla6[[#This Row],[Correlativo Beneficiaries]]&amp;"_"&amp;TEXT(COUNTIF($L$2:L220,Tabla6[[#This Row],[Correlativo Beneficiaries]]),"0000")</f>
        <v>2968_0_1_0002</v>
      </c>
      <c r="N220" s="103" t="s">
        <v>487</v>
      </c>
      <c r="O220" s="106"/>
      <c r="P220" s="103" t="s">
        <v>1038</v>
      </c>
      <c r="Q220" s="132">
        <v>29683446</v>
      </c>
      <c r="R220" s="103" t="s">
        <v>66</v>
      </c>
      <c r="S220" s="103">
        <v>18</v>
      </c>
      <c r="T220" s="77" t="str">
        <f>IF(Tabla6[[#This Row],[Edad]]="","",IF(Tabla6[[#This Row],[Edad]]&lt;=4,"&lt;5",IF(Tabla6[[#This Row],[Edad]]&lt;=17,"5-17",IF(Tabla6[[#This Row],[Edad]]&lt;=49,"18-49","&gt;50"))))</f>
        <v>18-49</v>
      </c>
      <c r="U220" s="112"/>
      <c r="V220" s="106"/>
      <c r="W220" s="103" t="s">
        <v>68</v>
      </c>
      <c r="X220" s="97" t="s">
        <v>67</v>
      </c>
      <c r="Y220" s="103" t="s">
        <v>67</v>
      </c>
      <c r="Z220" s="103" t="s">
        <v>68</v>
      </c>
      <c r="AA220" s="103" t="s">
        <v>68</v>
      </c>
      <c r="AB220" s="103" t="s">
        <v>67</v>
      </c>
      <c r="AC220" s="103" t="s">
        <v>68</v>
      </c>
      <c r="AD220" s="103" t="s">
        <v>68</v>
      </c>
      <c r="AE220" s="103" t="s">
        <v>68</v>
      </c>
      <c r="AF220" s="103" t="s">
        <v>68</v>
      </c>
      <c r="AG220" s="103" t="s">
        <v>68</v>
      </c>
      <c r="AH220" s="103" t="s">
        <v>68</v>
      </c>
      <c r="AI220" s="103" t="s">
        <v>68</v>
      </c>
      <c r="AJ220" s="103" t="s">
        <v>68</v>
      </c>
      <c r="AK220" s="106"/>
      <c r="AL220" s="70"/>
    </row>
    <row r="221" spans="1:38" s="69" customFormat="1" ht="15" customHeight="1">
      <c r="A221" s="98">
        <v>220</v>
      </c>
      <c r="B221" s="99" t="s">
        <v>13</v>
      </c>
      <c r="C221" s="99" t="s">
        <v>418</v>
      </c>
      <c r="D221" s="99" t="s">
        <v>809</v>
      </c>
      <c r="E221" s="99" t="s">
        <v>810</v>
      </c>
      <c r="F221" s="100" t="s">
        <v>855</v>
      </c>
      <c r="G221" s="100" t="s">
        <v>812</v>
      </c>
      <c r="H221" s="100" t="s">
        <v>61</v>
      </c>
      <c r="I221" s="100" t="s">
        <v>422</v>
      </c>
      <c r="J221" s="101">
        <v>44104</v>
      </c>
      <c r="K221" s="100" t="s">
        <v>859</v>
      </c>
      <c r="L221" s="77" t="str">
        <f>LEFT(Tabla6[[#This Row],[Cedula]],4)&amp;"_"&amp;COUNTIF($Q$2:$Q$63,$Q221)&amp;"_"&amp;COUNTIF($Q$2:Q221,$Q221)</f>
        <v>1712_0_1</v>
      </c>
      <c r="M221" s="94" t="str">
        <f>Tabla6[[#This Row],[Correlativo Beneficiaries]]&amp;"_"&amp;TEXT(COUNTIF($L$2:L221,Tabla6[[#This Row],[Correlativo Beneficiaries]]),"0000")</f>
        <v>1712_0_1_0001</v>
      </c>
      <c r="N221" s="100" t="s">
        <v>1039</v>
      </c>
      <c r="O221" s="100" t="s">
        <v>1040</v>
      </c>
      <c r="P221" s="100" t="s">
        <v>1041</v>
      </c>
      <c r="Q221" s="131">
        <v>17123164</v>
      </c>
      <c r="R221" s="100" t="s">
        <v>66</v>
      </c>
      <c r="S221" s="100">
        <v>35</v>
      </c>
      <c r="T221" s="77" t="str">
        <f>IF(Tabla6[[#This Row],[Edad]]="","",IF(Tabla6[[#This Row],[Edad]]&lt;=4,"&lt;5",IF(Tabla6[[#This Row],[Edad]]&lt;=17,"5-17",IF(Tabla6[[#This Row],[Edad]]&lt;=49,"18-49","&gt;50"))))</f>
        <v>18-49</v>
      </c>
      <c r="U221" s="107">
        <v>4268179055</v>
      </c>
      <c r="V221" s="102"/>
      <c r="W221" s="100" t="s">
        <v>68</v>
      </c>
      <c r="X221" s="97" t="s">
        <v>67</v>
      </c>
      <c r="Y221" s="100" t="s">
        <v>68</v>
      </c>
      <c r="Z221" s="100" t="s">
        <v>68</v>
      </c>
      <c r="AA221" s="100" t="s">
        <v>68</v>
      </c>
      <c r="AB221" s="100" t="s">
        <v>68</v>
      </c>
      <c r="AC221" s="100" t="s">
        <v>68</v>
      </c>
      <c r="AD221" s="100" t="s">
        <v>68</v>
      </c>
      <c r="AE221" s="100" t="s">
        <v>68</v>
      </c>
      <c r="AF221" s="100" t="s">
        <v>68</v>
      </c>
      <c r="AG221" s="100" t="s">
        <v>68</v>
      </c>
      <c r="AH221" s="100" t="s">
        <v>68</v>
      </c>
      <c r="AI221" s="100" t="s">
        <v>68</v>
      </c>
      <c r="AJ221" s="100" t="s">
        <v>68</v>
      </c>
      <c r="AK221" s="102"/>
      <c r="AL221" s="163"/>
    </row>
    <row r="222" spans="1:38" s="69" customFormat="1" ht="15" customHeight="1">
      <c r="A222" s="103">
        <v>221</v>
      </c>
      <c r="B222" s="104" t="s">
        <v>13</v>
      </c>
      <c r="C222" s="104" t="s">
        <v>418</v>
      </c>
      <c r="D222" s="104" t="s">
        <v>809</v>
      </c>
      <c r="E222" s="104" t="s">
        <v>810</v>
      </c>
      <c r="F222" s="103" t="s">
        <v>855</v>
      </c>
      <c r="G222" s="103" t="s">
        <v>812</v>
      </c>
      <c r="H222" s="103" t="s">
        <v>61</v>
      </c>
      <c r="I222" s="103" t="s">
        <v>422</v>
      </c>
      <c r="J222" s="105">
        <v>44104</v>
      </c>
      <c r="K222" s="103" t="s">
        <v>859</v>
      </c>
      <c r="L222" s="77" t="str">
        <f>LEFT(Tabla6[[#This Row],[Cedula]],4)&amp;"_"&amp;COUNTIF($Q$2:$Q$63,$Q222)&amp;"_"&amp;COUNTIF($Q$2:Q222,$Q222)</f>
        <v>2657_0_1</v>
      </c>
      <c r="M222" s="94" t="str">
        <f>Tabla6[[#This Row],[Correlativo Beneficiaries]]&amp;"_"&amp;TEXT(COUNTIF($L$2:L222,Tabla6[[#This Row],[Correlativo Beneficiaries]]),"0000")</f>
        <v>2657_0_1_0001</v>
      </c>
      <c r="N222" s="103" t="s">
        <v>64</v>
      </c>
      <c r="O222" s="103" t="s">
        <v>177</v>
      </c>
      <c r="P222" s="103" t="s">
        <v>1042</v>
      </c>
      <c r="Q222" s="132">
        <v>26573235</v>
      </c>
      <c r="R222" s="103" t="s">
        <v>66</v>
      </c>
      <c r="S222" s="103">
        <v>21</v>
      </c>
      <c r="T222" s="77" t="str">
        <f>IF(Tabla6[[#This Row],[Edad]]="","",IF(Tabla6[[#This Row],[Edad]]&lt;=4,"&lt;5",IF(Tabla6[[#This Row],[Edad]]&lt;=17,"5-17",IF(Tabla6[[#This Row],[Edad]]&lt;=49,"18-49","&gt;50"))))</f>
        <v>18-49</v>
      </c>
      <c r="U222" s="112"/>
      <c r="V222" s="106"/>
      <c r="W222" s="103" t="s">
        <v>68</v>
      </c>
      <c r="X222" s="97" t="s">
        <v>67</v>
      </c>
      <c r="Y222" s="103" t="s">
        <v>68</v>
      </c>
      <c r="Z222" s="103" t="s">
        <v>68</v>
      </c>
      <c r="AA222" s="103" t="s">
        <v>68</v>
      </c>
      <c r="AB222" s="103" t="s">
        <v>68</v>
      </c>
      <c r="AC222" s="103" t="s">
        <v>68</v>
      </c>
      <c r="AD222" s="103" t="s">
        <v>68</v>
      </c>
      <c r="AE222" s="103" t="s">
        <v>68</v>
      </c>
      <c r="AF222" s="103" t="s">
        <v>68</v>
      </c>
      <c r="AG222" s="103" t="s">
        <v>68</v>
      </c>
      <c r="AH222" s="103" t="s">
        <v>68</v>
      </c>
      <c r="AI222" s="103" t="s">
        <v>68</v>
      </c>
      <c r="AJ222" s="103" t="s">
        <v>68</v>
      </c>
      <c r="AK222" s="106"/>
      <c r="AL222" s="70"/>
    </row>
    <row r="223" spans="1:38" s="69" customFormat="1" ht="15" customHeight="1">
      <c r="A223" s="98">
        <v>222</v>
      </c>
      <c r="B223" s="99" t="s">
        <v>13</v>
      </c>
      <c r="C223" s="99" t="s">
        <v>418</v>
      </c>
      <c r="D223" s="99" t="s">
        <v>1043</v>
      </c>
      <c r="E223" s="99" t="s">
        <v>1044</v>
      </c>
      <c r="F223" s="100" t="s">
        <v>1045</v>
      </c>
      <c r="G223" s="100" t="s">
        <v>812</v>
      </c>
      <c r="H223" s="100" t="s">
        <v>61</v>
      </c>
      <c r="I223" s="100" t="s">
        <v>422</v>
      </c>
      <c r="J223" s="101">
        <v>44104</v>
      </c>
      <c r="K223" s="100" t="s">
        <v>423</v>
      </c>
      <c r="L223" s="77" t="str">
        <f>LEFT(Tabla6[[#This Row],[Cedula]],4)&amp;"_"&amp;COUNTIF($Q$2:$Q$63,$Q223)&amp;"_"&amp;COUNTIF($Q$2:Q223,$Q223)</f>
        <v>1769_0_1</v>
      </c>
      <c r="M223" s="94" t="str">
        <f>Tabla6[[#This Row],[Correlativo Beneficiaries]]&amp;"_"&amp;TEXT(COUNTIF($L$2:L223,Tabla6[[#This Row],[Correlativo Beneficiaries]]),"0000")</f>
        <v>1769_0_1_0001</v>
      </c>
      <c r="N223" s="100" t="s">
        <v>1046</v>
      </c>
      <c r="O223" s="100" t="s">
        <v>1047</v>
      </c>
      <c r="P223" s="100" t="s">
        <v>1048</v>
      </c>
      <c r="Q223" s="131">
        <v>17693495</v>
      </c>
      <c r="R223" s="100" t="s">
        <v>66</v>
      </c>
      <c r="S223" s="102">
        <v>34</v>
      </c>
      <c r="T223" s="77" t="str">
        <f>IF(Tabla6[[#This Row],[Edad]]="","",IF(Tabla6[[#This Row],[Edad]]&lt;=4,"&lt;5",IF(Tabla6[[#This Row],[Edad]]&lt;=17,"5-17",IF(Tabla6[[#This Row],[Edad]]&lt;=49,"18-49","&gt;50"))))</f>
        <v>18-49</v>
      </c>
      <c r="U223" s="107" t="s">
        <v>1049</v>
      </c>
      <c r="V223" s="113"/>
      <c r="W223" s="100" t="s">
        <v>68</v>
      </c>
      <c r="X223" s="97" t="s">
        <v>725</v>
      </c>
      <c r="Y223" s="100" t="s">
        <v>67</v>
      </c>
      <c r="Z223" s="100" t="s">
        <v>725</v>
      </c>
      <c r="AA223" s="100" t="s">
        <v>743</v>
      </c>
      <c r="AB223" s="100" t="s">
        <v>68</v>
      </c>
      <c r="AC223" s="100" t="s">
        <v>725</v>
      </c>
      <c r="AD223" s="100" t="s">
        <v>725</v>
      </c>
      <c r="AE223" s="100" t="s">
        <v>725</v>
      </c>
      <c r="AF223" s="100" t="s">
        <v>68</v>
      </c>
      <c r="AG223" s="100" t="s">
        <v>725</v>
      </c>
      <c r="AH223" s="100" t="s">
        <v>68</v>
      </c>
      <c r="AI223" s="100" t="s">
        <v>68</v>
      </c>
      <c r="AJ223" s="100" t="s">
        <v>68</v>
      </c>
      <c r="AK223" s="102"/>
      <c r="AL223" s="163"/>
    </row>
    <row r="224" spans="1:38" s="69" customFormat="1" ht="15" customHeight="1">
      <c r="A224" s="103">
        <v>223</v>
      </c>
      <c r="B224" s="104" t="s">
        <v>13</v>
      </c>
      <c r="C224" s="104" t="s">
        <v>418</v>
      </c>
      <c r="D224" s="104" t="s">
        <v>1043</v>
      </c>
      <c r="E224" s="104" t="s">
        <v>1044</v>
      </c>
      <c r="F224" s="103" t="s">
        <v>1045</v>
      </c>
      <c r="G224" s="103" t="s">
        <v>812</v>
      </c>
      <c r="H224" s="103" t="s">
        <v>61</v>
      </c>
      <c r="I224" s="103" t="s">
        <v>422</v>
      </c>
      <c r="J224" s="105">
        <v>44104</v>
      </c>
      <c r="K224" s="103" t="s">
        <v>423</v>
      </c>
      <c r="L224" s="77" t="str">
        <f>LEFT(Tabla6[[#This Row],[Cedula]],4)&amp;"_"&amp;COUNTIF($Q$2:$Q$63,$Q224)&amp;"_"&amp;COUNTIF($Q$2:Q224,$Q224)</f>
        <v>5118_0_1</v>
      </c>
      <c r="M224" s="94" t="str">
        <f>Tabla6[[#This Row],[Correlativo Beneficiaries]]&amp;"_"&amp;TEXT(COUNTIF($L$2:L224,Tabla6[[#This Row],[Correlativo Beneficiaries]]),"0000")</f>
        <v>5118_0_1_0001</v>
      </c>
      <c r="N224" s="103" t="s">
        <v>177</v>
      </c>
      <c r="O224" s="103" t="s">
        <v>962</v>
      </c>
      <c r="P224" s="103" t="s">
        <v>1050</v>
      </c>
      <c r="Q224" s="132">
        <v>5118069</v>
      </c>
      <c r="R224" s="103" t="s">
        <v>66</v>
      </c>
      <c r="S224" s="106">
        <v>92</v>
      </c>
      <c r="T224" s="77" t="str">
        <f>IF(Tabla6[[#This Row],[Edad]]="","",IF(Tabla6[[#This Row],[Edad]]&lt;=4,"&lt;5",IF(Tabla6[[#This Row],[Edad]]&lt;=17,"5-17",IF(Tabla6[[#This Row],[Edad]]&lt;=49,"18-49","&gt;50"))))</f>
        <v>&gt;50</v>
      </c>
      <c r="U224" s="108" t="s">
        <v>1049</v>
      </c>
      <c r="V224" s="106"/>
      <c r="W224" s="103" t="s">
        <v>68</v>
      </c>
      <c r="X224" s="97" t="s">
        <v>725</v>
      </c>
      <c r="Y224" s="103" t="s">
        <v>67</v>
      </c>
      <c r="Z224" s="103" t="s">
        <v>743</v>
      </c>
      <c r="AA224" s="103" t="s">
        <v>743</v>
      </c>
      <c r="AB224" s="103" t="s">
        <v>68</v>
      </c>
      <c r="AC224" s="103" t="s">
        <v>725</v>
      </c>
      <c r="AD224" s="103" t="s">
        <v>743</v>
      </c>
      <c r="AE224" s="103" t="s">
        <v>743</v>
      </c>
      <c r="AF224" s="103" t="s">
        <v>68</v>
      </c>
      <c r="AG224" s="103" t="s">
        <v>725</v>
      </c>
      <c r="AH224" s="103" t="s">
        <v>68</v>
      </c>
      <c r="AI224" s="103" t="s">
        <v>68</v>
      </c>
      <c r="AJ224" s="103" t="s">
        <v>68</v>
      </c>
      <c r="AK224" s="106"/>
      <c r="AL224" s="70"/>
    </row>
    <row r="225" spans="1:38" s="69" customFormat="1" ht="15" customHeight="1">
      <c r="A225" s="98">
        <v>224</v>
      </c>
      <c r="B225" s="99" t="s">
        <v>13</v>
      </c>
      <c r="C225" s="99" t="s">
        <v>418</v>
      </c>
      <c r="D225" s="99" t="s">
        <v>1043</v>
      </c>
      <c r="E225" s="99" t="s">
        <v>1044</v>
      </c>
      <c r="F225" s="100" t="s">
        <v>1045</v>
      </c>
      <c r="G225" s="100" t="s">
        <v>812</v>
      </c>
      <c r="H225" s="100" t="s">
        <v>61</v>
      </c>
      <c r="I225" s="100" t="s">
        <v>422</v>
      </c>
      <c r="J225" s="101">
        <v>44104</v>
      </c>
      <c r="K225" s="100" t="s">
        <v>423</v>
      </c>
      <c r="L225" s="77" t="str">
        <f>LEFT(Tabla6[[#This Row],[Cedula]],4)&amp;"_"&amp;COUNTIF($Q$2:$Q$63,$Q225)&amp;"_"&amp;COUNTIF($Q$2:Q225,$Q225)</f>
        <v>3229_0_1</v>
      </c>
      <c r="M225" s="94" t="str">
        <f>Tabla6[[#This Row],[Correlativo Beneficiaries]]&amp;"_"&amp;TEXT(COUNTIF($L$2:L225,Tabla6[[#This Row],[Correlativo Beneficiaries]]),"0000")</f>
        <v>3229_0_1_0001</v>
      </c>
      <c r="N225" s="100" t="s">
        <v>125</v>
      </c>
      <c r="O225" s="100" t="s">
        <v>1051</v>
      </c>
      <c r="P225" s="100" t="s">
        <v>1052</v>
      </c>
      <c r="Q225" s="131">
        <v>3229356</v>
      </c>
      <c r="R225" s="100" t="s">
        <v>66</v>
      </c>
      <c r="S225" s="102">
        <v>90</v>
      </c>
      <c r="T225" s="77" t="str">
        <f>IF(Tabla6[[#This Row],[Edad]]="","",IF(Tabla6[[#This Row],[Edad]]&lt;=4,"&lt;5",IF(Tabla6[[#This Row],[Edad]]&lt;=17,"5-17",IF(Tabla6[[#This Row],[Edad]]&lt;=49,"18-49","&gt;50"))))</f>
        <v>&gt;50</v>
      </c>
      <c r="U225" s="107" t="s">
        <v>1049</v>
      </c>
      <c r="V225" s="102"/>
      <c r="W225" s="100" t="s">
        <v>68</v>
      </c>
      <c r="X225" s="97" t="s">
        <v>725</v>
      </c>
      <c r="Y225" s="100" t="s">
        <v>67</v>
      </c>
      <c r="Z225" s="100" t="s">
        <v>725</v>
      </c>
      <c r="AA225" s="100" t="s">
        <v>743</v>
      </c>
      <c r="AB225" s="100" t="s">
        <v>68</v>
      </c>
      <c r="AC225" s="100" t="s">
        <v>725</v>
      </c>
      <c r="AD225" s="100" t="s">
        <v>725</v>
      </c>
      <c r="AE225" s="100" t="s">
        <v>743</v>
      </c>
      <c r="AF225" s="100" t="s">
        <v>67</v>
      </c>
      <c r="AG225" s="100" t="s">
        <v>725</v>
      </c>
      <c r="AH225" s="100" t="s">
        <v>68</v>
      </c>
      <c r="AI225" s="100" t="s">
        <v>68</v>
      </c>
      <c r="AJ225" s="100" t="s">
        <v>68</v>
      </c>
      <c r="AK225" s="102"/>
      <c r="AL225" s="163"/>
    </row>
    <row r="226" spans="1:38" s="69" customFormat="1" ht="15" customHeight="1">
      <c r="A226" s="103">
        <v>225</v>
      </c>
      <c r="B226" s="104" t="s">
        <v>13</v>
      </c>
      <c r="C226" s="104" t="s">
        <v>418</v>
      </c>
      <c r="D226" s="104" t="s">
        <v>1043</v>
      </c>
      <c r="E226" s="104" t="s">
        <v>1044</v>
      </c>
      <c r="F226" s="103" t="s">
        <v>1045</v>
      </c>
      <c r="G226" s="103" t="s">
        <v>812</v>
      </c>
      <c r="H226" s="103" t="s">
        <v>61</v>
      </c>
      <c r="I226" s="103" t="s">
        <v>422</v>
      </c>
      <c r="J226" s="105">
        <v>44104</v>
      </c>
      <c r="K226" s="103" t="s">
        <v>423</v>
      </c>
      <c r="L226" s="77" t="str">
        <f>LEFT(Tabla6[[#This Row],[Cedula]],4)&amp;"_"&amp;COUNTIF($Q$2:$Q$63,$Q226)&amp;"_"&amp;COUNTIF($Q$2:Q226,$Q226)</f>
        <v>8214_0_1</v>
      </c>
      <c r="M226" s="94" t="str">
        <f>Tabla6[[#This Row],[Correlativo Beneficiaries]]&amp;"_"&amp;TEXT(COUNTIF($L$2:L226,Tabla6[[#This Row],[Correlativo Beneficiaries]]),"0000")</f>
        <v>8214_0_1_0001</v>
      </c>
      <c r="N226" s="103" t="s">
        <v>1053</v>
      </c>
      <c r="O226" s="103" t="s">
        <v>1054</v>
      </c>
      <c r="P226" s="103" t="s">
        <v>1055</v>
      </c>
      <c r="Q226" s="132">
        <v>8214339</v>
      </c>
      <c r="R226" s="103" t="s">
        <v>66</v>
      </c>
      <c r="S226" s="106">
        <v>54</v>
      </c>
      <c r="T226" s="77" t="str">
        <f>IF(Tabla6[[#This Row],[Edad]]="","",IF(Tabla6[[#This Row],[Edad]]&lt;=4,"&lt;5",IF(Tabla6[[#This Row],[Edad]]&lt;=17,"5-17",IF(Tabla6[[#This Row],[Edad]]&lt;=49,"18-49","&gt;50"))))</f>
        <v>&gt;50</v>
      </c>
      <c r="U226" s="112">
        <v>4242797455</v>
      </c>
      <c r="V226" s="106"/>
      <c r="W226" s="103" t="s">
        <v>68</v>
      </c>
      <c r="X226" s="97" t="s">
        <v>725</v>
      </c>
      <c r="Y226" s="103" t="s">
        <v>67</v>
      </c>
      <c r="Z226" s="103" t="s">
        <v>743</v>
      </c>
      <c r="AA226" s="103" t="s">
        <v>743</v>
      </c>
      <c r="AB226" s="103" t="s">
        <v>68</v>
      </c>
      <c r="AC226" s="103" t="s">
        <v>725</v>
      </c>
      <c r="AD226" s="103" t="s">
        <v>743</v>
      </c>
      <c r="AE226" s="103" t="s">
        <v>743</v>
      </c>
      <c r="AF226" s="103" t="s">
        <v>68</v>
      </c>
      <c r="AG226" s="103" t="s">
        <v>743</v>
      </c>
      <c r="AH226" s="103" t="s">
        <v>68</v>
      </c>
      <c r="AI226" s="103" t="s">
        <v>68</v>
      </c>
      <c r="AJ226" s="103" t="s">
        <v>68</v>
      </c>
      <c r="AK226" s="106"/>
      <c r="AL226" s="70"/>
    </row>
    <row r="227" spans="1:38" s="69" customFormat="1" ht="15" customHeight="1">
      <c r="A227" s="98">
        <v>226</v>
      </c>
      <c r="B227" s="99" t="s">
        <v>13</v>
      </c>
      <c r="C227" s="99" t="s">
        <v>418</v>
      </c>
      <c r="D227" s="99" t="s">
        <v>1043</v>
      </c>
      <c r="E227" s="99" t="s">
        <v>1044</v>
      </c>
      <c r="F227" s="100" t="s">
        <v>1045</v>
      </c>
      <c r="G227" s="100" t="s">
        <v>812</v>
      </c>
      <c r="H227" s="100" t="s">
        <v>61</v>
      </c>
      <c r="I227" s="100" t="s">
        <v>422</v>
      </c>
      <c r="J227" s="101">
        <v>44104</v>
      </c>
      <c r="K227" s="100" t="s">
        <v>423</v>
      </c>
      <c r="L227" s="77" t="str">
        <f>LEFT(Tabla6[[#This Row],[Cedula]],4)&amp;"_"&amp;COUNTIF($Q$2:$Q$63,$Q227)&amp;"_"&amp;COUNTIF($Q$2:Q227,$Q227)</f>
        <v>4822_0_1</v>
      </c>
      <c r="M227" s="94" t="str">
        <f>Tabla6[[#This Row],[Correlativo Beneficiaries]]&amp;"_"&amp;TEXT(COUNTIF($L$2:L227,Tabla6[[#This Row],[Correlativo Beneficiaries]]),"0000")</f>
        <v>4822_0_1_0001</v>
      </c>
      <c r="N227" s="100" t="s">
        <v>821</v>
      </c>
      <c r="O227" s="100" t="s">
        <v>1056</v>
      </c>
      <c r="P227" s="100" t="s">
        <v>1057</v>
      </c>
      <c r="Q227" s="131">
        <v>4822432</v>
      </c>
      <c r="R227" s="100" t="s">
        <v>66</v>
      </c>
      <c r="S227" s="102">
        <v>69</v>
      </c>
      <c r="T227" s="77" t="str">
        <f>IF(Tabla6[[#This Row],[Edad]]="","",IF(Tabla6[[#This Row],[Edad]]&lt;=4,"&lt;5",IF(Tabla6[[#This Row],[Edad]]&lt;=17,"5-17",IF(Tabla6[[#This Row],[Edad]]&lt;=49,"18-49","&gt;50"))))</f>
        <v>&gt;50</v>
      </c>
      <c r="U227" s="107" t="s">
        <v>1049</v>
      </c>
      <c r="V227" s="102"/>
      <c r="W227" s="100" t="s">
        <v>68</v>
      </c>
      <c r="X227" s="97" t="s">
        <v>725</v>
      </c>
      <c r="Y227" s="100" t="s">
        <v>67</v>
      </c>
      <c r="Z227" s="100" t="s">
        <v>725</v>
      </c>
      <c r="AA227" s="100" t="s">
        <v>743</v>
      </c>
      <c r="AB227" s="100" t="s">
        <v>68</v>
      </c>
      <c r="AC227" s="100" t="s">
        <v>725</v>
      </c>
      <c r="AD227" s="100" t="s">
        <v>725</v>
      </c>
      <c r="AE227" s="100" t="s">
        <v>743</v>
      </c>
      <c r="AF227" s="100" t="s">
        <v>68</v>
      </c>
      <c r="AG227" s="100" t="s">
        <v>743</v>
      </c>
      <c r="AH227" s="100" t="s">
        <v>68</v>
      </c>
      <c r="AI227" s="100" t="s">
        <v>68</v>
      </c>
      <c r="AJ227" s="100" t="s">
        <v>68</v>
      </c>
      <c r="AK227" s="102"/>
      <c r="AL227" s="163"/>
    </row>
    <row r="228" spans="1:38" s="69" customFormat="1" ht="15" customHeight="1">
      <c r="A228" s="103">
        <v>227</v>
      </c>
      <c r="B228" s="104" t="s">
        <v>13</v>
      </c>
      <c r="C228" s="104" t="s">
        <v>418</v>
      </c>
      <c r="D228" s="104" t="s">
        <v>1043</v>
      </c>
      <c r="E228" s="104" t="s">
        <v>1044</v>
      </c>
      <c r="F228" s="103" t="s">
        <v>1045</v>
      </c>
      <c r="G228" s="103" t="s">
        <v>812</v>
      </c>
      <c r="H228" s="103" t="s">
        <v>61</v>
      </c>
      <c r="I228" s="103" t="s">
        <v>422</v>
      </c>
      <c r="J228" s="105">
        <v>44104</v>
      </c>
      <c r="K228" s="103" t="s">
        <v>423</v>
      </c>
      <c r="L228" s="77" t="str">
        <f>LEFT(Tabla6[[#This Row],[Cedula]],4)&amp;"_"&amp;COUNTIF($Q$2:$Q$63,$Q228)&amp;"_"&amp;COUNTIF($Q$2:Q228,$Q228)</f>
        <v>3339_0_1</v>
      </c>
      <c r="M228" s="94" t="str">
        <f>Tabla6[[#This Row],[Correlativo Beneficiaries]]&amp;"_"&amp;TEXT(COUNTIF($L$2:L228,Tabla6[[#This Row],[Correlativo Beneficiaries]]),"0000")</f>
        <v>3339_0_1_0001</v>
      </c>
      <c r="N228" s="103" t="s">
        <v>487</v>
      </c>
      <c r="O228" s="106"/>
      <c r="P228" s="103" t="s">
        <v>1058</v>
      </c>
      <c r="Q228" s="132">
        <v>3339679</v>
      </c>
      <c r="R228" s="103" t="s">
        <v>66</v>
      </c>
      <c r="S228" s="106">
        <v>75</v>
      </c>
      <c r="T228" s="77" t="str">
        <f>IF(Tabla6[[#This Row],[Edad]]="","",IF(Tabla6[[#This Row],[Edad]]&lt;=4,"&lt;5",IF(Tabla6[[#This Row],[Edad]]&lt;=17,"5-17",IF(Tabla6[[#This Row],[Edad]]&lt;=49,"18-49","&gt;50"))))</f>
        <v>&gt;50</v>
      </c>
      <c r="U228" s="108" t="s">
        <v>1049</v>
      </c>
      <c r="V228" s="106"/>
      <c r="W228" s="103" t="s">
        <v>68</v>
      </c>
      <c r="X228" s="97" t="s">
        <v>725</v>
      </c>
      <c r="Y228" s="103" t="s">
        <v>67</v>
      </c>
      <c r="Z228" s="103" t="s">
        <v>743</v>
      </c>
      <c r="AA228" s="103" t="s">
        <v>743</v>
      </c>
      <c r="AB228" s="103" t="s">
        <v>68</v>
      </c>
      <c r="AC228" s="103" t="s">
        <v>725</v>
      </c>
      <c r="AD228" s="103" t="s">
        <v>743</v>
      </c>
      <c r="AE228" s="103" t="s">
        <v>743</v>
      </c>
      <c r="AF228" s="103" t="s">
        <v>67</v>
      </c>
      <c r="AG228" s="103" t="s">
        <v>743</v>
      </c>
      <c r="AH228" s="103" t="s">
        <v>68</v>
      </c>
      <c r="AI228" s="103" t="s">
        <v>68</v>
      </c>
      <c r="AJ228" s="103" t="s">
        <v>68</v>
      </c>
      <c r="AK228" s="114"/>
      <c r="AL228" s="70"/>
    </row>
    <row r="229" spans="1:38" s="69" customFormat="1" ht="15" customHeight="1">
      <c r="A229" s="98">
        <v>228</v>
      </c>
      <c r="B229" s="99" t="s">
        <v>13</v>
      </c>
      <c r="C229" s="99" t="s">
        <v>418</v>
      </c>
      <c r="D229" s="99" t="s">
        <v>1043</v>
      </c>
      <c r="E229" s="99" t="s">
        <v>1044</v>
      </c>
      <c r="F229" s="100" t="s">
        <v>1045</v>
      </c>
      <c r="G229" s="100" t="s">
        <v>812</v>
      </c>
      <c r="H229" s="100" t="s">
        <v>61</v>
      </c>
      <c r="I229" s="100" t="s">
        <v>422</v>
      </c>
      <c r="J229" s="101">
        <v>44104</v>
      </c>
      <c r="K229" s="100" t="s">
        <v>423</v>
      </c>
      <c r="L229" s="77" t="str">
        <f>LEFT(Tabla6[[#This Row],[Cedula]],4)&amp;"_"&amp;COUNTIF($Q$2:$Q$63,$Q229)&amp;"_"&amp;COUNTIF($Q$2:Q229,$Q229)</f>
        <v>4190_0_1</v>
      </c>
      <c r="M229" s="94" t="str">
        <f>Tabla6[[#This Row],[Correlativo Beneficiaries]]&amp;"_"&amp;TEXT(COUNTIF($L$2:L229,Tabla6[[#This Row],[Correlativo Beneficiaries]]),"0000")</f>
        <v>4190_0_1_0001</v>
      </c>
      <c r="N229" s="100" t="s">
        <v>1059</v>
      </c>
      <c r="O229" s="102"/>
      <c r="P229" s="100" t="s">
        <v>1060</v>
      </c>
      <c r="Q229" s="131">
        <v>4190794</v>
      </c>
      <c r="R229" s="100" t="s">
        <v>66</v>
      </c>
      <c r="S229" s="100">
        <v>77</v>
      </c>
      <c r="T229" s="77" t="str">
        <f>IF(Tabla6[[#This Row],[Edad]]="","",IF(Tabla6[[#This Row],[Edad]]&lt;=4,"&lt;5",IF(Tabla6[[#This Row],[Edad]]&lt;=17,"5-17",IF(Tabla6[[#This Row],[Edad]]&lt;=49,"18-49","&gt;50"))))</f>
        <v>&gt;50</v>
      </c>
      <c r="U229" s="107" t="s">
        <v>1049</v>
      </c>
      <c r="V229" s="102"/>
      <c r="W229" s="100" t="s">
        <v>68</v>
      </c>
      <c r="X229" s="97" t="s">
        <v>725</v>
      </c>
      <c r="Y229" s="100" t="s">
        <v>67</v>
      </c>
      <c r="Z229" s="100" t="s">
        <v>743</v>
      </c>
      <c r="AA229" s="100" t="s">
        <v>743</v>
      </c>
      <c r="AB229" s="100" t="s">
        <v>68</v>
      </c>
      <c r="AC229" s="100" t="s">
        <v>725</v>
      </c>
      <c r="AD229" s="100" t="s">
        <v>743</v>
      </c>
      <c r="AE229" s="100" t="s">
        <v>743</v>
      </c>
      <c r="AF229" s="100" t="s">
        <v>68</v>
      </c>
      <c r="AG229" s="100" t="s">
        <v>743</v>
      </c>
      <c r="AH229" s="100" t="s">
        <v>68</v>
      </c>
      <c r="AI229" s="100" t="s">
        <v>68</v>
      </c>
      <c r="AJ229" s="100" t="s">
        <v>68</v>
      </c>
      <c r="AK229" s="115"/>
      <c r="AL229" s="163"/>
    </row>
    <row r="230" spans="1:38" s="69" customFormat="1" ht="15" customHeight="1">
      <c r="A230" s="103">
        <v>229</v>
      </c>
      <c r="B230" s="104" t="s">
        <v>13</v>
      </c>
      <c r="C230" s="104" t="s">
        <v>418</v>
      </c>
      <c r="D230" s="104" t="s">
        <v>1043</v>
      </c>
      <c r="E230" s="104" t="s">
        <v>1044</v>
      </c>
      <c r="F230" s="103" t="s">
        <v>1045</v>
      </c>
      <c r="G230" s="103" t="s">
        <v>812</v>
      </c>
      <c r="H230" s="103" t="s">
        <v>61</v>
      </c>
      <c r="I230" s="103" t="s">
        <v>422</v>
      </c>
      <c r="J230" s="105">
        <v>44104</v>
      </c>
      <c r="K230" s="103" t="s">
        <v>423</v>
      </c>
      <c r="L230" s="77" t="str">
        <f>LEFT(Tabla6[[#This Row],[Cedula]],4)&amp;"_"&amp;COUNTIF($Q$2:$Q$63,$Q230)&amp;"_"&amp;COUNTIF($Q$2:Q230,$Q230)</f>
        <v>3025_0_1</v>
      </c>
      <c r="M230" s="94" t="str">
        <f>Tabla6[[#This Row],[Correlativo Beneficiaries]]&amp;"_"&amp;TEXT(COUNTIF($L$2:L230,Tabla6[[#This Row],[Correlativo Beneficiaries]]),"0000")</f>
        <v>3025_0_1_0001</v>
      </c>
      <c r="N230" s="103" t="s">
        <v>1061</v>
      </c>
      <c r="O230" s="103" t="s">
        <v>1062</v>
      </c>
      <c r="P230" s="103" t="s">
        <v>1063</v>
      </c>
      <c r="Q230" s="132">
        <v>30256279</v>
      </c>
      <c r="R230" s="103" t="s">
        <v>66</v>
      </c>
      <c r="S230" s="103">
        <v>17</v>
      </c>
      <c r="T230" s="77" t="str">
        <f>IF(Tabla6[[#This Row],[Edad]]="","",IF(Tabla6[[#This Row],[Edad]]&lt;=4,"&lt;5",IF(Tabla6[[#This Row],[Edad]]&lt;=17,"5-17",IF(Tabla6[[#This Row],[Edad]]&lt;=49,"18-49","&gt;50"))))</f>
        <v>5-17</v>
      </c>
      <c r="U230" s="108" t="s">
        <v>1049</v>
      </c>
      <c r="V230" s="106"/>
      <c r="W230" s="103" t="s">
        <v>68</v>
      </c>
      <c r="X230" s="97" t="s">
        <v>725</v>
      </c>
      <c r="Y230" s="103" t="s">
        <v>67</v>
      </c>
      <c r="Z230" s="103" t="s">
        <v>725</v>
      </c>
      <c r="AA230" s="103" t="s">
        <v>725</v>
      </c>
      <c r="AB230" s="103" t="s">
        <v>68</v>
      </c>
      <c r="AC230" s="103" t="s">
        <v>743</v>
      </c>
      <c r="AD230" s="103" t="s">
        <v>725</v>
      </c>
      <c r="AE230" s="103" t="s">
        <v>725</v>
      </c>
      <c r="AF230" s="103" t="s">
        <v>1064</v>
      </c>
      <c r="AG230" s="103" t="s">
        <v>1064</v>
      </c>
      <c r="AH230" s="103" t="s">
        <v>68</v>
      </c>
      <c r="AI230" s="103" t="s">
        <v>68</v>
      </c>
      <c r="AJ230" s="103" t="s">
        <v>68</v>
      </c>
      <c r="AK230" s="114"/>
      <c r="AL230" s="70"/>
    </row>
    <row r="231" spans="1:38" s="69" customFormat="1" ht="15" customHeight="1">
      <c r="A231" s="98">
        <v>230</v>
      </c>
      <c r="B231" s="99" t="s">
        <v>13</v>
      </c>
      <c r="C231" s="99" t="s">
        <v>418</v>
      </c>
      <c r="D231" s="99" t="s">
        <v>1043</v>
      </c>
      <c r="E231" s="99" t="s">
        <v>1044</v>
      </c>
      <c r="F231" s="100" t="s">
        <v>1045</v>
      </c>
      <c r="G231" s="100" t="s">
        <v>812</v>
      </c>
      <c r="H231" s="100" t="s">
        <v>61</v>
      </c>
      <c r="I231" s="100" t="s">
        <v>422</v>
      </c>
      <c r="J231" s="101">
        <v>44104</v>
      </c>
      <c r="K231" s="100" t="s">
        <v>423</v>
      </c>
      <c r="L231" s="77" t="str">
        <f>LEFT(Tabla6[[#This Row],[Cedula]],4)&amp;"_"&amp;COUNTIF($Q$2:$Q$63,$Q231)&amp;"_"&amp;COUNTIF($Q$2:Q231,$Q231)</f>
        <v>5613_0_1</v>
      </c>
      <c r="M231" s="94" t="str">
        <f>Tabla6[[#This Row],[Correlativo Beneficiaries]]&amp;"_"&amp;TEXT(COUNTIF($L$2:L231,Tabla6[[#This Row],[Correlativo Beneficiaries]]),"0000")</f>
        <v>5613_0_1_0001</v>
      </c>
      <c r="N231" s="100" t="s">
        <v>1002</v>
      </c>
      <c r="O231" s="100" t="s">
        <v>506</v>
      </c>
      <c r="P231" s="100" t="s">
        <v>1065</v>
      </c>
      <c r="Q231" s="131">
        <v>5613457</v>
      </c>
      <c r="R231" s="100" t="s">
        <v>66</v>
      </c>
      <c r="S231" s="100">
        <v>59</v>
      </c>
      <c r="T231" s="77" t="str">
        <f>IF(Tabla6[[#This Row],[Edad]]="","",IF(Tabla6[[#This Row],[Edad]]&lt;=4,"&lt;5",IF(Tabla6[[#This Row],[Edad]]&lt;=17,"5-17",IF(Tabla6[[#This Row],[Edad]]&lt;=49,"18-49","&gt;50"))))</f>
        <v>&gt;50</v>
      </c>
      <c r="U231" s="107">
        <v>4267154709</v>
      </c>
      <c r="V231" s="102"/>
      <c r="W231" s="100" t="s">
        <v>68</v>
      </c>
      <c r="X231" s="97" t="s">
        <v>725</v>
      </c>
      <c r="Y231" s="100" t="s">
        <v>67</v>
      </c>
      <c r="Z231" s="100" t="s">
        <v>725</v>
      </c>
      <c r="AA231" s="100" t="s">
        <v>743</v>
      </c>
      <c r="AB231" s="100" t="s">
        <v>68</v>
      </c>
      <c r="AC231" s="100" t="s">
        <v>725</v>
      </c>
      <c r="AD231" s="100" t="s">
        <v>725</v>
      </c>
      <c r="AE231" s="100" t="s">
        <v>725</v>
      </c>
      <c r="AF231" s="100" t="s">
        <v>743</v>
      </c>
      <c r="AG231" s="100" t="s">
        <v>1064</v>
      </c>
      <c r="AH231" s="100" t="s">
        <v>68</v>
      </c>
      <c r="AI231" s="100" t="s">
        <v>68</v>
      </c>
      <c r="AJ231" s="100" t="s">
        <v>68</v>
      </c>
      <c r="AK231" s="115"/>
      <c r="AL231" s="163"/>
    </row>
    <row r="232" spans="1:38" s="69" customFormat="1" ht="15" customHeight="1">
      <c r="A232" s="103">
        <v>231</v>
      </c>
      <c r="B232" s="104" t="s">
        <v>13</v>
      </c>
      <c r="C232" s="104" t="s">
        <v>418</v>
      </c>
      <c r="D232" s="104" t="s">
        <v>1043</v>
      </c>
      <c r="E232" s="104" t="s">
        <v>1044</v>
      </c>
      <c r="F232" s="103" t="s">
        <v>1045</v>
      </c>
      <c r="G232" s="103" t="s">
        <v>812</v>
      </c>
      <c r="H232" s="103" t="s">
        <v>61</v>
      </c>
      <c r="I232" s="103" t="s">
        <v>422</v>
      </c>
      <c r="J232" s="105">
        <v>44104</v>
      </c>
      <c r="K232" s="103" t="s">
        <v>423</v>
      </c>
      <c r="L232" s="77" t="str">
        <f>LEFT(Tabla6[[#This Row],[Cedula]],4)&amp;"_"&amp;COUNTIF($Q$2:$Q$63,$Q232)&amp;"_"&amp;COUNTIF($Q$2:Q232,$Q232)</f>
        <v>2536_0_1</v>
      </c>
      <c r="M232" s="94" t="str">
        <f>Tabla6[[#This Row],[Correlativo Beneficiaries]]&amp;"_"&amp;TEXT(COUNTIF($L$2:L232,Tabla6[[#This Row],[Correlativo Beneficiaries]]),"0000")</f>
        <v>2536_0_1_0001</v>
      </c>
      <c r="N232" s="103" t="s">
        <v>1066</v>
      </c>
      <c r="O232" s="103" t="s">
        <v>209</v>
      </c>
      <c r="P232" s="103" t="s">
        <v>1067</v>
      </c>
      <c r="Q232" s="132">
        <v>25367033</v>
      </c>
      <c r="R232" s="103" t="s">
        <v>66</v>
      </c>
      <c r="S232" s="103">
        <v>25</v>
      </c>
      <c r="T232" s="77" t="str">
        <f>IF(Tabla6[[#This Row],[Edad]]="","",IF(Tabla6[[#This Row],[Edad]]&lt;=4,"&lt;5",IF(Tabla6[[#This Row],[Edad]]&lt;=17,"5-17",IF(Tabla6[[#This Row],[Edad]]&lt;=49,"18-49","&gt;50"))))</f>
        <v>18-49</v>
      </c>
      <c r="U232" s="112"/>
      <c r="V232" s="106"/>
      <c r="W232" s="103" t="s">
        <v>68</v>
      </c>
      <c r="X232" s="97" t="s">
        <v>517</v>
      </c>
      <c r="Y232" s="103" t="s">
        <v>517</v>
      </c>
      <c r="Z232" s="103" t="s">
        <v>68</v>
      </c>
      <c r="AA232" s="103" t="s">
        <v>68</v>
      </c>
      <c r="AB232" s="103" t="s">
        <v>517</v>
      </c>
      <c r="AC232" s="103" t="s">
        <v>68</v>
      </c>
      <c r="AD232" s="103" t="s">
        <v>68</v>
      </c>
      <c r="AE232" s="103" t="s">
        <v>68</v>
      </c>
      <c r="AF232" s="103" t="s">
        <v>517</v>
      </c>
      <c r="AG232" s="103" t="s">
        <v>1064</v>
      </c>
      <c r="AH232" s="103" t="s">
        <v>68</v>
      </c>
      <c r="AI232" s="103" t="s">
        <v>68</v>
      </c>
      <c r="AJ232" s="103" t="s">
        <v>68</v>
      </c>
      <c r="AK232" s="103" t="s">
        <v>1068</v>
      </c>
      <c r="AL232" s="70"/>
    </row>
    <row r="233" spans="1:38" s="69" customFormat="1" ht="15" customHeight="1">
      <c r="A233" s="98">
        <v>232</v>
      </c>
      <c r="B233" s="99" t="s">
        <v>13</v>
      </c>
      <c r="C233" s="99" t="s">
        <v>418</v>
      </c>
      <c r="D233" s="99" t="s">
        <v>1043</v>
      </c>
      <c r="E233" s="99" t="s">
        <v>1044</v>
      </c>
      <c r="F233" s="100" t="s">
        <v>1045</v>
      </c>
      <c r="G233" s="100" t="s">
        <v>812</v>
      </c>
      <c r="H233" s="100" t="s">
        <v>61</v>
      </c>
      <c r="I233" s="100" t="s">
        <v>422</v>
      </c>
      <c r="J233" s="101">
        <v>44104</v>
      </c>
      <c r="K233" s="100" t="s">
        <v>423</v>
      </c>
      <c r="L233" s="77" t="str">
        <f>LEFT(Tabla6[[#This Row],[Cedula]],4)&amp;"_"&amp;COUNTIF($Q$2:$Q$63,$Q233)&amp;"_"&amp;COUNTIF($Q$2:Q233,$Q233)</f>
        <v>1152_0_1</v>
      </c>
      <c r="M233" s="94" t="str">
        <f>Tabla6[[#This Row],[Correlativo Beneficiaries]]&amp;"_"&amp;TEXT(COUNTIF($L$2:L233,Tabla6[[#This Row],[Correlativo Beneficiaries]]),"0000")</f>
        <v>1152_0_1_0001</v>
      </c>
      <c r="N233" s="102"/>
      <c r="O233" s="100" t="s">
        <v>82</v>
      </c>
      <c r="P233" s="100" t="s">
        <v>1069</v>
      </c>
      <c r="Q233" s="131">
        <v>11525127</v>
      </c>
      <c r="R233" s="100" t="s">
        <v>66</v>
      </c>
      <c r="S233" s="100">
        <v>50</v>
      </c>
      <c r="T233" s="77" t="str">
        <f>IF(Tabla6[[#This Row],[Edad]]="","",IF(Tabla6[[#This Row],[Edad]]&lt;=4,"&lt;5",IF(Tabla6[[#This Row],[Edad]]&lt;=17,"5-17",IF(Tabla6[[#This Row],[Edad]]&lt;=49,"18-49","&gt;50"))))</f>
        <v>&gt;50</v>
      </c>
      <c r="U233" s="111"/>
      <c r="V233" s="102"/>
      <c r="W233" s="100" t="s">
        <v>68</v>
      </c>
      <c r="X233" s="97" t="s">
        <v>517</v>
      </c>
      <c r="Y233" s="100" t="s">
        <v>517</v>
      </c>
      <c r="Z233" s="100" t="s">
        <v>68</v>
      </c>
      <c r="AA233" s="100" t="s">
        <v>68</v>
      </c>
      <c r="AB233" s="100" t="s">
        <v>517</v>
      </c>
      <c r="AC233" s="100" t="s">
        <v>517</v>
      </c>
      <c r="AD233" s="100" t="s">
        <v>68</v>
      </c>
      <c r="AE233" s="100" t="s">
        <v>68</v>
      </c>
      <c r="AF233" s="100" t="s">
        <v>517</v>
      </c>
      <c r="AG233" s="100" t="s">
        <v>1064</v>
      </c>
      <c r="AH233" s="100" t="s">
        <v>68</v>
      </c>
      <c r="AI233" s="100" t="s">
        <v>68</v>
      </c>
      <c r="AJ233" s="100" t="s">
        <v>68</v>
      </c>
      <c r="AK233" s="100" t="s">
        <v>1070</v>
      </c>
      <c r="AL233" s="163"/>
    </row>
    <row r="234" spans="1:38" s="69" customFormat="1" ht="15" customHeight="1">
      <c r="A234" s="103">
        <v>233</v>
      </c>
      <c r="B234" s="104" t="s">
        <v>13</v>
      </c>
      <c r="C234" s="104" t="s">
        <v>418</v>
      </c>
      <c r="D234" s="104" t="s">
        <v>1043</v>
      </c>
      <c r="E234" s="104" t="s">
        <v>1044</v>
      </c>
      <c r="F234" s="103" t="s">
        <v>1045</v>
      </c>
      <c r="G234" s="103" t="s">
        <v>812</v>
      </c>
      <c r="H234" s="103" t="s">
        <v>61</v>
      </c>
      <c r="I234" s="103" t="s">
        <v>422</v>
      </c>
      <c r="J234" s="105">
        <v>44104</v>
      </c>
      <c r="K234" s="103" t="s">
        <v>423</v>
      </c>
      <c r="L234" s="77" t="str">
        <f>LEFT(Tabla6[[#This Row],[Cedula]],4)&amp;"_"&amp;COUNTIF($Q$2:$Q$63,$Q234)&amp;"_"&amp;COUNTIF($Q$2:Q234,$Q234)</f>
        <v>6903_0_1</v>
      </c>
      <c r="M234" s="94" t="str">
        <f>Tabla6[[#This Row],[Correlativo Beneficiaries]]&amp;"_"&amp;TEXT(COUNTIF($L$2:L234,Tabla6[[#This Row],[Correlativo Beneficiaries]]),"0000")</f>
        <v>6903_0_1_0001</v>
      </c>
      <c r="N234" s="103" t="s">
        <v>962</v>
      </c>
      <c r="O234" s="103" t="s">
        <v>1071</v>
      </c>
      <c r="P234" s="103" t="s">
        <v>1072</v>
      </c>
      <c r="Q234" s="132">
        <v>6903122</v>
      </c>
      <c r="R234" s="103" t="s">
        <v>66</v>
      </c>
      <c r="S234" s="103">
        <v>57</v>
      </c>
      <c r="T234" s="77" t="str">
        <f>IF(Tabla6[[#This Row],[Edad]]="","",IF(Tabla6[[#This Row],[Edad]]&lt;=4,"&lt;5",IF(Tabla6[[#This Row],[Edad]]&lt;=17,"5-17",IF(Tabla6[[#This Row],[Edad]]&lt;=49,"18-49","&gt;50"))))</f>
        <v>&gt;50</v>
      </c>
      <c r="U234" s="112"/>
      <c r="V234" s="106"/>
      <c r="W234" s="103" t="s">
        <v>68</v>
      </c>
      <c r="X234" s="97" t="s">
        <v>517</v>
      </c>
      <c r="Y234" s="103" t="s">
        <v>68</v>
      </c>
      <c r="Z234" s="103" t="s">
        <v>68</v>
      </c>
      <c r="AA234" s="103" t="s">
        <v>68</v>
      </c>
      <c r="AB234" s="103" t="s">
        <v>517</v>
      </c>
      <c r="AC234" s="103" t="s">
        <v>68</v>
      </c>
      <c r="AD234" s="103" t="s">
        <v>68</v>
      </c>
      <c r="AE234" s="103" t="s">
        <v>68</v>
      </c>
      <c r="AF234" s="103" t="s">
        <v>517</v>
      </c>
      <c r="AG234" s="103" t="s">
        <v>1064</v>
      </c>
      <c r="AH234" s="103" t="s">
        <v>68</v>
      </c>
      <c r="AI234" s="103" t="s">
        <v>68</v>
      </c>
      <c r="AJ234" s="103" t="s">
        <v>68</v>
      </c>
      <c r="AK234" s="103" t="s">
        <v>1073</v>
      </c>
      <c r="AL234" s="70"/>
    </row>
    <row r="235" spans="1:38" s="69" customFormat="1" ht="15" customHeight="1">
      <c r="A235" s="98">
        <v>234</v>
      </c>
      <c r="B235" s="99" t="s">
        <v>13</v>
      </c>
      <c r="C235" s="99" t="s">
        <v>418</v>
      </c>
      <c r="D235" s="99" t="s">
        <v>1043</v>
      </c>
      <c r="E235" s="99" t="s">
        <v>1044</v>
      </c>
      <c r="F235" s="100" t="s">
        <v>1045</v>
      </c>
      <c r="G235" s="100" t="s">
        <v>812</v>
      </c>
      <c r="H235" s="100" t="s">
        <v>61</v>
      </c>
      <c r="I235" s="100" t="s">
        <v>422</v>
      </c>
      <c r="J235" s="101">
        <v>44104</v>
      </c>
      <c r="K235" s="100" t="s">
        <v>423</v>
      </c>
      <c r="L235" s="77" t="str">
        <f>LEFT(Tabla6[[#This Row],[Cedula]],4)&amp;"_"&amp;COUNTIF($Q$2:$Q$63,$Q235)&amp;"_"&amp;COUNTIF($Q$2:Q235,$Q235)</f>
        <v>4290_0_1</v>
      </c>
      <c r="M235" s="94" t="str">
        <f>Tabla6[[#This Row],[Correlativo Beneficiaries]]&amp;"_"&amp;TEXT(COUNTIF($L$2:L235,Tabla6[[#This Row],[Correlativo Beneficiaries]]),"0000")</f>
        <v>4290_0_1_0001</v>
      </c>
      <c r="N235" s="100" t="s">
        <v>793</v>
      </c>
      <c r="O235" s="100" t="s">
        <v>1074</v>
      </c>
      <c r="P235" s="100" t="s">
        <v>274</v>
      </c>
      <c r="Q235" s="131">
        <v>4290617</v>
      </c>
      <c r="R235" s="100" t="s">
        <v>66</v>
      </c>
      <c r="S235" s="100">
        <v>67</v>
      </c>
      <c r="T235" s="77" t="str">
        <f>IF(Tabla6[[#This Row],[Edad]]="","",IF(Tabla6[[#This Row],[Edad]]&lt;=4,"&lt;5",IF(Tabla6[[#This Row],[Edad]]&lt;=17,"5-17",IF(Tabla6[[#This Row],[Edad]]&lt;=49,"18-49","&gt;50"))))</f>
        <v>&gt;50</v>
      </c>
      <c r="U235" s="111"/>
      <c r="V235" s="102"/>
      <c r="W235" s="100" t="s">
        <v>68</v>
      </c>
      <c r="X235" s="97" t="s">
        <v>517</v>
      </c>
      <c r="Y235" s="100" t="s">
        <v>68</v>
      </c>
      <c r="Z235" s="100" t="s">
        <v>68</v>
      </c>
      <c r="AA235" s="100" t="s">
        <v>68</v>
      </c>
      <c r="AB235" s="100" t="s">
        <v>517</v>
      </c>
      <c r="AC235" s="100" t="s">
        <v>517</v>
      </c>
      <c r="AD235" s="100" t="s">
        <v>68</v>
      </c>
      <c r="AE235" s="100" t="s">
        <v>68</v>
      </c>
      <c r="AF235" s="100" t="s">
        <v>517</v>
      </c>
      <c r="AG235" s="100" t="s">
        <v>1064</v>
      </c>
      <c r="AH235" s="100" t="s">
        <v>68</v>
      </c>
      <c r="AI235" s="100" t="s">
        <v>68</v>
      </c>
      <c r="AJ235" s="100" t="s">
        <v>68</v>
      </c>
      <c r="AK235" s="100" t="s">
        <v>1075</v>
      </c>
      <c r="AL235" s="163"/>
    </row>
    <row r="236" spans="1:38" s="69" customFormat="1" ht="15" customHeight="1">
      <c r="A236" s="103">
        <v>235</v>
      </c>
      <c r="B236" s="104" t="s">
        <v>13</v>
      </c>
      <c r="C236" s="104" t="s">
        <v>418</v>
      </c>
      <c r="D236" s="104" t="s">
        <v>1043</v>
      </c>
      <c r="E236" s="104" t="s">
        <v>1044</v>
      </c>
      <c r="F236" s="103" t="s">
        <v>1045</v>
      </c>
      <c r="G236" s="103" t="s">
        <v>812</v>
      </c>
      <c r="H236" s="103" t="s">
        <v>61</v>
      </c>
      <c r="I236" s="103" t="s">
        <v>422</v>
      </c>
      <c r="J236" s="105">
        <v>44104</v>
      </c>
      <c r="K236" s="103" t="s">
        <v>423</v>
      </c>
      <c r="L236" s="77" t="str">
        <f>LEFT(Tabla6[[#This Row],[Cedula]],4)&amp;"_"&amp;COUNTIF($Q$2:$Q$63,$Q236)&amp;"_"&amp;COUNTIF($Q$2:Q236,$Q236)</f>
        <v>2048_0_1</v>
      </c>
      <c r="M236" s="94" t="str">
        <f>Tabla6[[#This Row],[Correlativo Beneficiaries]]&amp;"_"&amp;TEXT(COUNTIF($L$2:L236,Tabla6[[#This Row],[Correlativo Beneficiaries]]),"0000")</f>
        <v>2048_0_1_0001</v>
      </c>
      <c r="N236" s="103" t="s">
        <v>1076</v>
      </c>
      <c r="O236" s="103" t="s">
        <v>191</v>
      </c>
      <c r="P236" s="103" t="s">
        <v>1077</v>
      </c>
      <c r="Q236" s="132">
        <v>20484193</v>
      </c>
      <c r="R236" s="103" t="s">
        <v>66</v>
      </c>
      <c r="S236" s="103">
        <v>32</v>
      </c>
      <c r="T236" s="77" t="str">
        <f>IF(Tabla6[[#This Row],[Edad]]="","",IF(Tabla6[[#This Row],[Edad]]&lt;=4,"&lt;5",IF(Tabla6[[#This Row],[Edad]]&lt;=17,"5-17",IF(Tabla6[[#This Row],[Edad]]&lt;=49,"18-49","&gt;50"))))</f>
        <v>18-49</v>
      </c>
      <c r="U236" s="112"/>
      <c r="V236" s="106"/>
      <c r="W236" s="103" t="s">
        <v>68</v>
      </c>
      <c r="X236" s="97" t="s">
        <v>517</v>
      </c>
      <c r="Y236" s="103" t="s">
        <v>517</v>
      </c>
      <c r="Z236" s="103" t="s">
        <v>68</v>
      </c>
      <c r="AA236" s="103" t="s">
        <v>68</v>
      </c>
      <c r="AB236" s="103" t="s">
        <v>517</v>
      </c>
      <c r="AC236" s="103" t="s">
        <v>517</v>
      </c>
      <c r="AD236" s="103" t="s">
        <v>517</v>
      </c>
      <c r="AE236" s="103" t="s">
        <v>68</v>
      </c>
      <c r="AF236" s="103" t="s">
        <v>517</v>
      </c>
      <c r="AG236" s="103" t="s">
        <v>1064</v>
      </c>
      <c r="AH236" s="103" t="s">
        <v>68</v>
      </c>
      <c r="AI236" s="103" t="s">
        <v>68</v>
      </c>
      <c r="AJ236" s="103" t="s">
        <v>68</v>
      </c>
      <c r="AK236" s="103" t="s">
        <v>1078</v>
      </c>
      <c r="AL236" s="70"/>
    </row>
    <row r="237" spans="1:38" s="69" customFormat="1" ht="15" customHeight="1">
      <c r="A237" s="98">
        <v>236</v>
      </c>
      <c r="B237" s="99" t="s">
        <v>13</v>
      </c>
      <c r="C237" s="99" t="s">
        <v>418</v>
      </c>
      <c r="D237" s="99" t="s">
        <v>1043</v>
      </c>
      <c r="E237" s="99" t="s">
        <v>1044</v>
      </c>
      <c r="F237" s="100" t="s">
        <v>1045</v>
      </c>
      <c r="G237" s="100" t="s">
        <v>812</v>
      </c>
      <c r="H237" s="100" t="s">
        <v>61</v>
      </c>
      <c r="I237" s="100" t="s">
        <v>422</v>
      </c>
      <c r="J237" s="101">
        <v>44104</v>
      </c>
      <c r="K237" s="100" t="s">
        <v>423</v>
      </c>
      <c r="L237" s="77" t="str">
        <f>LEFT(Tabla6[[#This Row],[Cedula]],4)&amp;"_"&amp;COUNTIF($Q$2:$Q$63,$Q237)&amp;"_"&amp;COUNTIF($Q$2:Q237,$Q237)</f>
        <v>6902_0_1</v>
      </c>
      <c r="M237" s="94" t="str">
        <f>Tabla6[[#This Row],[Correlativo Beneficiaries]]&amp;"_"&amp;TEXT(COUNTIF($L$2:L237,Tabla6[[#This Row],[Correlativo Beneficiaries]]),"0000")</f>
        <v>6902_0_1_0001</v>
      </c>
      <c r="N237" s="100" t="s">
        <v>1079</v>
      </c>
      <c r="O237" s="100" t="s">
        <v>1080</v>
      </c>
      <c r="P237" s="100" t="s">
        <v>1081</v>
      </c>
      <c r="Q237" s="131">
        <v>6902833</v>
      </c>
      <c r="R237" s="100" t="s">
        <v>66</v>
      </c>
      <c r="S237" s="100">
        <v>56</v>
      </c>
      <c r="T237" s="77" t="str">
        <f>IF(Tabla6[[#This Row],[Edad]]="","",IF(Tabla6[[#This Row],[Edad]]&lt;=4,"&lt;5",IF(Tabla6[[#This Row],[Edad]]&lt;=17,"5-17",IF(Tabla6[[#This Row],[Edad]]&lt;=49,"18-49","&gt;50"))))</f>
        <v>&gt;50</v>
      </c>
      <c r="U237" s="111"/>
      <c r="V237" s="102"/>
      <c r="W237" s="100" t="s">
        <v>68</v>
      </c>
      <c r="X237" s="97" t="s">
        <v>517</v>
      </c>
      <c r="Y237" s="100" t="s">
        <v>68</v>
      </c>
      <c r="Z237" s="100" t="s">
        <v>68</v>
      </c>
      <c r="AA237" s="100" t="s">
        <v>68</v>
      </c>
      <c r="AB237" s="100" t="s">
        <v>517</v>
      </c>
      <c r="AC237" s="100" t="s">
        <v>68</v>
      </c>
      <c r="AD237" s="100" t="s">
        <v>517</v>
      </c>
      <c r="AE237" s="100" t="s">
        <v>68</v>
      </c>
      <c r="AF237" s="100" t="s">
        <v>517</v>
      </c>
      <c r="AG237" s="100" t="s">
        <v>1064</v>
      </c>
      <c r="AH237" s="100" t="s">
        <v>68</v>
      </c>
      <c r="AI237" s="100" t="s">
        <v>68</v>
      </c>
      <c r="AJ237" s="100" t="s">
        <v>68</v>
      </c>
      <c r="AK237" s="100" t="s">
        <v>1082</v>
      </c>
      <c r="AL237" s="163"/>
    </row>
    <row r="238" spans="1:38" s="69" customFormat="1" ht="15" customHeight="1">
      <c r="A238" s="103">
        <v>237</v>
      </c>
      <c r="B238" s="104" t="s">
        <v>13</v>
      </c>
      <c r="C238" s="104" t="s">
        <v>418</v>
      </c>
      <c r="D238" s="104" t="s">
        <v>1043</v>
      </c>
      <c r="E238" s="104" t="s">
        <v>1044</v>
      </c>
      <c r="F238" s="103" t="s">
        <v>1045</v>
      </c>
      <c r="G238" s="103" t="s">
        <v>812</v>
      </c>
      <c r="H238" s="103" t="s">
        <v>61</v>
      </c>
      <c r="I238" s="103" t="s">
        <v>422</v>
      </c>
      <c r="J238" s="105">
        <v>44104</v>
      </c>
      <c r="K238" s="103" t="s">
        <v>423</v>
      </c>
      <c r="L238" s="77" t="str">
        <f>LEFT(Tabla6[[#This Row],[Cedula]],4)&amp;"_"&amp;COUNTIF($Q$2:$Q$63,$Q238)&amp;"_"&amp;COUNTIF($Q$2:Q238,$Q238)</f>
        <v>3633_0_1</v>
      </c>
      <c r="M238" s="94" t="str">
        <f>Tabla6[[#This Row],[Correlativo Beneficiaries]]&amp;"_"&amp;TEXT(COUNTIF($L$2:L238,Tabla6[[#This Row],[Correlativo Beneficiaries]]),"0000")</f>
        <v>3633_0_1_0001</v>
      </c>
      <c r="N238" s="103" t="s">
        <v>1083</v>
      </c>
      <c r="O238" s="106"/>
      <c r="P238" s="103" t="s">
        <v>1084</v>
      </c>
      <c r="Q238" s="132">
        <v>3633815</v>
      </c>
      <c r="R238" s="103" t="s">
        <v>66</v>
      </c>
      <c r="S238" s="103">
        <v>65</v>
      </c>
      <c r="T238" s="77" t="str">
        <f>IF(Tabla6[[#This Row],[Edad]]="","",IF(Tabla6[[#This Row],[Edad]]&lt;=4,"&lt;5",IF(Tabla6[[#This Row],[Edad]]&lt;=17,"5-17",IF(Tabla6[[#This Row],[Edad]]&lt;=49,"18-49","&gt;50"))))</f>
        <v>&gt;50</v>
      </c>
      <c r="U238" s="112"/>
      <c r="V238" s="106"/>
      <c r="W238" s="103" t="s">
        <v>68</v>
      </c>
      <c r="X238" s="97" t="s">
        <v>68</v>
      </c>
      <c r="Y238" s="103" t="s">
        <v>68</v>
      </c>
      <c r="Z238" s="103" t="s">
        <v>68</v>
      </c>
      <c r="AA238" s="103" t="s">
        <v>68</v>
      </c>
      <c r="AB238" s="103" t="s">
        <v>517</v>
      </c>
      <c r="AC238" s="103" t="s">
        <v>68</v>
      </c>
      <c r="AD238" s="103" t="s">
        <v>68</v>
      </c>
      <c r="AE238" s="103" t="s">
        <v>68</v>
      </c>
      <c r="AF238" s="103" t="s">
        <v>517</v>
      </c>
      <c r="AG238" s="103" t="s">
        <v>1064</v>
      </c>
      <c r="AH238" s="103" t="s">
        <v>68</v>
      </c>
      <c r="AI238" s="103" t="s">
        <v>68</v>
      </c>
      <c r="AJ238" s="103" t="s">
        <v>68</v>
      </c>
      <c r="AK238" s="103" t="s">
        <v>1078</v>
      </c>
      <c r="AL238" s="70"/>
    </row>
    <row r="239" spans="1:38" s="69" customFormat="1" ht="15" customHeight="1">
      <c r="A239" s="98">
        <v>238</v>
      </c>
      <c r="B239" s="99" t="s">
        <v>13</v>
      </c>
      <c r="C239" s="99" t="s">
        <v>418</v>
      </c>
      <c r="D239" s="99" t="s">
        <v>1043</v>
      </c>
      <c r="E239" s="99" t="s">
        <v>1044</v>
      </c>
      <c r="F239" s="100" t="s">
        <v>1045</v>
      </c>
      <c r="G239" s="100" t="s">
        <v>812</v>
      </c>
      <c r="H239" s="100" t="s">
        <v>61</v>
      </c>
      <c r="I239" s="100" t="s">
        <v>422</v>
      </c>
      <c r="J239" s="101">
        <v>44104</v>
      </c>
      <c r="K239" s="100" t="s">
        <v>423</v>
      </c>
      <c r="L239" s="77" t="str">
        <f>LEFT(Tabla6[[#This Row],[Cedula]],4)&amp;"_"&amp;COUNTIF($Q$2:$Q$63,$Q239)&amp;"_"&amp;COUNTIF($Q$2:Q239,$Q239)</f>
        <v>6997_0_1</v>
      </c>
      <c r="M239" s="94" t="str">
        <f>Tabla6[[#This Row],[Correlativo Beneficiaries]]&amp;"_"&amp;TEXT(COUNTIF($L$2:L239,Tabla6[[#This Row],[Correlativo Beneficiaries]]),"0000")</f>
        <v>6997_0_1_0001</v>
      </c>
      <c r="N239" s="100" t="s">
        <v>793</v>
      </c>
      <c r="O239" s="100" t="s">
        <v>1074</v>
      </c>
      <c r="P239" s="100" t="s">
        <v>1085</v>
      </c>
      <c r="Q239" s="131">
        <v>6997881</v>
      </c>
      <c r="R239" s="100" t="s">
        <v>66</v>
      </c>
      <c r="S239" s="100">
        <v>53</v>
      </c>
      <c r="T239" s="77" t="str">
        <f>IF(Tabla6[[#This Row],[Edad]]="","",IF(Tabla6[[#This Row],[Edad]]&lt;=4,"&lt;5",IF(Tabla6[[#This Row],[Edad]]&lt;=17,"5-17",IF(Tabla6[[#This Row],[Edad]]&lt;=49,"18-49","&gt;50"))))</f>
        <v>&gt;50</v>
      </c>
      <c r="U239" s="111"/>
      <c r="V239" s="102"/>
      <c r="W239" s="100" t="s">
        <v>68</v>
      </c>
      <c r="X239" s="97" t="s">
        <v>517</v>
      </c>
      <c r="Y239" s="100" t="s">
        <v>517</v>
      </c>
      <c r="Z239" s="100" t="s">
        <v>68</v>
      </c>
      <c r="AA239" s="100" t="s">
        <v>68</v>
      </c>
      <c r="AB239" s="100" t="s">
        <v>517</v>
      </c>
      <c r="AC239" s="100" t="s">
        <v>517</v>
      </c>
      <c r="AD239" s="100" t="s">
        <v>517</v>
      </c>
      <c r="AE239" s="100" t="s">
        <v>68</v>
      </c>
      <c r="AF239" s="100" t="s">
        <v>517</v>
      </c>
      <c r="AG239" s="100" t="s">
        <v>1064</v>
      </c>
      <c r="AH239" s="100" t="s">
        <v>68</v>
      </c>
      <c r="AI239" s="100" t="s">
        <v>68</v>
      </c>
      <c r="AJ239" s="100" t="s">
        <v>68</v>
      </c>
      <c r="AK239" s="100" t="s">
        <v>481</v>
      </c>
      <c r="AL239" s="163"/>
    </row>
    <row r="240" spans="1:38" s="69" customFormat="1" ht="15" customHeight="1">
      <c r="A240" s="103">
        <v>239</v>
      </c>
      <c r="B240" s="104" t="s">
        <v>13</v>
      </c>
      <c r="C240" s="104" t="s">
        <v>418</v>
      </c>
      <c r="D240" s="104" t="s">
        <v>1043</v>
      </c>
      <c r="E240" s="104" t="s">
        <v>1044</v>
      </c>
      <c r="F240" s="103" t="s">
        <v>1045</v>
      </c>
      <c r="G240" s="103" t="s">
        <v>812</v>
      </c>
      <c r="H240" s="103" t="s">
        <v>61</v>
      </c>
      <c r="I240" s="103" t="s">
        <v>422</v>
      </c>
      <c r="J240" s="105">
        <v>44104</v>
      </c>
      <c r="K240" s="103" t="s">
        <v>423</v>
      </c>
      <c r="L240" s="77" t="str">
        <f>LEFT(Tabla6[[#This Row],[Cedula]],4)&amp;"_"&amp;COUNTIF($Q$2:$Q$63,$Q240)&amp;"_"&amp;COUNTIF($Q$2:Q240,$Q240)</f>
        <v>1266_0_1</v>
      </c>
      <c r="M240" s="94" t="str">
        <f>Tabla6[[#This Row],[Correlativo Beneficiaries]]&amp;"_"&amp;TEXT(COUNTIF($L$2:L240,Tabla6[[#This Row],[Correlativo Beneficiaries]]),"0000")</f>
        <v>1266_0_1_0001</v>
      </c>
      <c r="N240" s="103" t="s">
        <v>1086</v>
      </c>
      <c r="O240" s="103" t="s">
        <v>1079</v>
      </c>
      <c r="P240" s="103" t="s">
        <v>141</v>
      </c>
      <c r="Q240" s="132">
        <v>12669643</v>
      </c>
      <c r="R240" s="103" t="s">
        <v>66</v>
      </c>
      <c r="S240" s="103">
        <v>44</v>
      </c>
      <c r="T240" s="77" t="str">
        <f>IF(Tabla6[[#This Row],[Edad]]="","",IF(Tabla6[[#This Row],[Edad]]&lt;=4,"&lt;5",IF(Tabla6[[#This Row],[Edad]]&lt;=17,"5-17",IF(Tabla6[[#This Row],[Edad]]&lt;=49,"18-49","&gt;50"))))</f>
        <v>18-49</v>
      </c>
      <c r="U240" s="112"/>
      <c r="V240" s="106"/>
      <c r="W240" s="103" t="s">
        <v>68</v>
      </c>
      <c r="X240" s="97" t="s">
        <v>517</v>
      </c>
      <c r="Y240" s="103" t="s">
        <v>517</v>
      </c>
      <c r="Z240" s="103" t="s">
        <v>68</v>
      </c>
      <c r="AA240" s="103" t="s">
        <v>68</v>
      </c>
      <c r="AB240" s="103" t="s">
        <v>517</v>
      </c>
      <c r="AC240" s="103" t="s">
        <v>68</v>
      </c>
      <c r="AD240" s="103" t="s">
        <v>517</v>
      </c>
      <c r="AE240" s="103" t="s">
        <v>68</v>
      </c>
      <c r="AF240" s="103" t="s">
        <v>517</v>
      </c>
      <c r="AG240" s="103" t="s">
        <v>1064</v>
      </c>
      <c r="AH240" s="103" t="s">
        <v>68</v>
      </c>
      <c r="AI240" s="103" t="s">
        <v>68</v>
      </c>
      <c r="AJ240" s="103" t="s">
        <v>68</v>
      </c>
      <c r="AK240" s="103" t="s">
        <v>1087</v>
      </c>
      <c r="AL240" s="70"/>
    </row>
    <row r="241" spans="1:38" s="69" customFormat="1" ht="15" customHeight="1">
      <c r="A241" s="98">
        <v>240</v>
      </c>
      <c r="B241" s="99" t="s">
        <v>13</v>
      </c>
      <c r="C241" s="99" t="s">
        <v>418</v>
      </c>
      <c r="D241" s="99" t="s">
        <v>1043</v>
      </c>
      <c r="E241" s="99" t="s">
        <v>1044</v>
      </c>
      <c r="F241" s="100" t="s">
        <v>1045</v>
      </c>
      <c r="G241" s="100" t="s">
        <v>812</v>
      </c>
      <c r="H241" s="100" t="s">
        <v>61</v>
      </c>
      <c r="I241" s="100" t="s">
        <v>422</v>
      </c>
      <c r="J241" s="101">
        <v>44104</v>
      </c>
      <c r="K241" s="100" t="s">
        <v>423</v>
      </c>
      <c r="L241" s="77" t="str">
        <f>LEFT(Tabla6[[#This Row],[Cedula]],4)&amp;"_"&amp;COUNTIF($Q$2:$Q$63,$Q241)&amp;"_"&amp;COUNTIF($Q$2:Q241,$Q241)</f>
        <v>2749_0_1</v>
      </c>
      <c r="M241" s="94" t="str">
        <f>Tabla6[[#This Row],[Correlativo Beneficiaries]]&amp;"_"&amp;TEXT(COUNTIF($L$2:L241,Tabla6[[#This Row],[Correlativo Beneficiaries]]),"0000")</f>
        <v>2749_0_1_0001</v>
      </c>
      <c r="N241" s="100" t="s">
        <v>111</v>
      </c>
      <c r="O241" s="100" t="s">
        <v>1086</v>
      </c>
      <c r="P241" s="100" t="s">
        <v>1088</v>
      </c>
      <c r="Q241" s="131">
        <v>27498529</v>
      </c>
      <c r="R241" s="100" t="s">
        <v>66</v>
      </c>
      <c r="S241" s="100">
        <v>23</v>
      </c>
      <c r="T241" s="77" t="str">
        <f>IF(Tabla6[[#This Row],[Edad]]="","",IF(Tabla6[[#This Row],[Edad]]&lt;=4,"&lt;5",IF(Tabla6[[#This Row],[Edad]]&lt;=17,"5-17",IF(Tabla6[[#This Row],[Edad]]&lt;=49,"18-49","&gt;50"))))</f>
        <v>18-49</v>
      </c>
      <c r="U241" s="111"/>
      <c r="V241" s="102"/>
      <c r="W241" s="100" t="s">
        <v>68</v>
      </c>
      <c r="X241" s="97" t="s">
        <v>517</v>
      </c>
      <c r="Y241" s="100" t="s">
        <v>517</v>
      </c>
      <c r="Z241" s="100" t="s">
        <v>68</v>
      </c>
      <c r="AA241" s="100" t="s">
        <v>68</v>
      </c>
      <c r="AB241" s="100" t="s">
        <v>68</v>
      </c>
      <c r="AC241" s="100" t="s">
        <v>517</v>
      </c>
      <c r="AD241" s="100" t="s">
        <v>517</v>
      </c>
      <c r="AE241" s="100" t="s">
        <v>68</v>
      </c>
      <c r="AF241" s="100" t="s">
        <v>517</v>
      </c>
      <c r="AG241" s="100" t="s">
        <v>1064</v>
      </c>
      <c r="AH241" s="100" t="s">
        <v>68</v>
      </c>
      <c r="AI241" s="100" t="s">
        <v>68</v>
      </c>
      <c r="AJ241" s="100" t="s">
        <v>68</v>
      </c>
      <c r="AK241" s="100" t="s">
        <v>1089</v>
      </c>
      <c r="AL241" s="163"/>
    </row>
    <row r="242" spans="1:38" s="69" customFormat="1" ht="15" customHeight="1">
      <c r="A242" s="103">
        <v>241</v>
      </c>
      <c r="B242" s="104" t="s">
        <v>13</v>
      </c>
      <c r="C242" s="104" t="s">
        <v>418</v>
      </c>
      <c r="D242" s="104" t="s">
        <v>1090</v>
      </c>
      <c r="E242" s="104" t="s">
        <v>1091</v>
      </c>
      <c r="F242" s="103" t="s">
        <v>811</v>
      </c>
      <c r="G242" s="103" t="s">
        <v>812</v>
      </c>
      <c r="H242" s="103" t="s">
        <v>61</v>
      </c>
      <c r="I242" s="103" t="s">
        <v>422</v>
      </c>
      <c r="J242" s="105">
        <v>44104</v>
      </c>
      <c r="K242" s="103" t="s">
        <v>423</v>
      </c>
      <c r="L242" s="77" t="str">
        <f>LEFT(Tabla6[[#This Row],[Cedula]],4)&amp;"_"&amp;COUNTIF($Q$2:$Q$63,$Q242)&amp;"_"&amp;COUNTIF($Q$2:Q242,$Q242)</f>
        <v>1753_0_1</v>
      </c>
      <c r="M242" s="94" t="str">
        <f>Tabla6[[#This Row],[Correlativo Beneficiaries]]&amp;"_"&amp;TEXT(COUNTIF($L$2:L242,Tabla6[[#This Row],[Correlativo Beneficiaries]]),"0000")</f>
        <v>1753_0_1_0002</v>
      </c>
      <c r="N242" s="103" t="s">
        <v>1092</v>
      </c>
      <c r="O242" s="103" t="s">
        <v>1093</v>
      </c>
      <c r="P242" s="103" t="s">
        <v>1094</v>
      </c>
      <c r="Q242" s="134">
        <v>17531567</v>
      </c>
      <c r="R242" s="103" t="s">
        <v>66</v>
      </c>
      <c r="S242" s="103">
        <v>36</v>
      </c>
      <c r="T242" s="77" t="str">
        <f>IF(Tabla6[[#This Row],[Edad]]="","",IF(Tabla6[[#This Row],[Edad]]&lt;=4,"&lt;5",IF(Tabla6[[#This Row],[Edad]]&lt;=17,"5-17",IF(Tabla6[[#This Row],[Edad]]&lt;=49,"18-49","&gt;50"))))</f>
        <v>18-49</v>
      </c>
      <c r="U242" s="112"/>
      <c r="V242" s="106"/>
      <c r="W242" s="103" t="s">
        <v>68</v>
      </c>
      <c r="X242" s="97" t="s">
        <v>517</v>
      </c>
      <c r="Y242" s="103" t="s">
        <v>68</v>
      </c>
      <c r="Z242" s="103" t="s">
        <v>68</v>
      </c>
      <c r="AA242" s="103" t="s">
        <v>68</v>
      </c>
      <c r="AB242" s="103" t="s">
        <v>517</v>
      </c>
      <c r="AC242" s="103" t="s">
        <v>517</v>
      </c>
      <c r="AD242" s="103" t="s">
        <v>68</v>
      </c>
      <c r="AE242" s="103" t="s">
        <v>68</v>
      </c>
      <c r="AF242" s="103" t="s">
        <v>68</v>
      </c>
      <c r="AG242" s="103" t="s">
        <v>1064</v>
      </c>
      <c r="AH242" s="103" t="s">
        <v>68</v>
      </c>
      <c r="AI242" s="103" t="s">
        <v>68</v>
      </c>
      <c r="AJ242" s="103" t="s">
        <v>68</v>
      </c>
      <c r="AK242" s="103" t="s">
        <v>1095</v>
      </c>
      <c r="AL242" s="70"/>
    </row>
    <row r="243" spans="1:38" s="69" customFormat="1" ht="15" customHeight="1">
      <c r="A243" s="98">
        <v>242</v>
      </c>
      <c r="B243" s="99" t="s">
        <v>13</v>
      </c>
      <c r="C243" s="99" t="s">
        <v>418</v>
      </c>
      <c r="D243" s="99" t="s">
        <v>1090</v>
      </c>
      <c r="E243" s="99" t="s">
        <v>1091</v>
      </c>
      <c r="F243" s="100" t="s">
        <v>811</v>
      </c>
      <c r="G243" s="100" t="s">
        <v>812</v>
      </c>
      <c r="H243" s="100" t="s">
        <v>61</v>
      </c>
      <c r="I243" s="100" t="s">
        <v>422</v>
      </c>
      <c r="J243" s="101">
        <v>44104</v>
      </c>
      <c r="K243" s="100" t="s">
        <v>423</v>
      </c>
      <c r="L243" s="77" t="str">
        <f>LEFT(Tabla6[[#This Row],[Cedula]],4)&amp;"_"&amp;COUNTIF($Q$2:$Q$63,$Q243)&amp;"_"&amp;COUNTIF($Q$2:Q243,$Q243)</f>
        <v>2774_0_1</v>
      </c>
      <c r="M243" s="94" t="str">
        <f>Tabla6[[#This Row],[Correlativo Beneficiaries]]&amp;"_"&amp;TEXT(COUNTIF($L$2:L243,Tabla6[[#This Row],[Correlativo Beneficiaries]]),"0000")</f>
        <v>2774_0_1_0001</v>
      </c>
      <c r="N243" s="100" t="s">
        <v>1096</v>
      </c>
      <c r="O243" s="100" t="s">
        <v>886</v>
      </c>
      <c r="P243" s="100" t="s">
        <v>1097</v>
      </c>
      <c r="Q243" s="135">
        <v>27742788</v>
      </c>
      <c r="R243" s="100" t="s">
        <v>66</v>
      </c>
      <c r="S243" s="100">
        <v>20</v>
      </c>
      <c r="T243" s="77" t="str">
        <f>IF(Tabla6[[#This Row],[Edad]]="","",IF(Tabla6[[#This Row],[Edad]]&lt;=4,"&lt;5",IF(Tabla6[[#This Row],[Edad]]&lt;=17,"5-17",IF(Tabla6[[#This Row],[Edad]]&lt;=49,"18-49","&gt;50"))))</f>
        <v>18-49</v>
      </c>
      <c r="U243" s="111"/>
      <c r="V243" s="102"/>
      <c r="W243" s="100" t="s">
        <v>68</v>
      </c>
      <c r="X243" s="97" t="s">
        <v>517</v>
      </c>
      <c r="Y243" s="100" t="s">
        <v>68</v>
      </c>
      <c r="Z243" s="100" t="s">
        <v>68</v>
      </c>
      <c r="AA243" s="100" t="s">
        <v>68</v>
      </c>
      <c r="AB243" s="100" t="s">
        <v>517</v>
      </c>
      <c r="AC243" s="100" t="s">
        <v>517</v>
      </c>
      <c r="AD243" s="100" t="s">
        <v>68</v>
      </c>
      <c r="AE243" s="100" t="s">
        <v>68</v>
      </c>
      <c r="AF243" s="100" t="s">
        <v>68</v>
      </c>
      <c r="AG243" s="100" t="s">
        <v>1064</v>
      </c>
      <c r="AH243" s="100" t="s">
        <v>68</v>
      </c>
      <c r="AI243" s="100" t="s">
        <v>68</v>
      </c>
      <c r="AJ243" s="100" t="s">
        <v>68</v>
      </c>
      <c r="AK243" s="100" t="s">
        <v>1098</v>
      </c>
      <c r="AL243" s="163"/>
    </row>
    <row r="244" spans="1:38" s="69" customFormat="1" ht="15" customHeight="1">
      <c r="A244" s="103">
        <v>243</v>
      </c>
      <c r="B244" s="104" t="s">
        <v>13</v>
      </c>
      <c r="C244" s="104" t="s">
        <v>418</v>
      </c>
      <c r="D244" s="104" t="s">
        <v>1090</v>
      </c>
      <c r="E244" s="104" t="s">
        <v>1091</v>
      </c>
      <c r="F244" s="103" t="s">
        <v>811</v>
      </c>
      <c r="G244" s="103" t="s">
        <v>812</v>
      </c>
      <c r="H244" s="103" t="s">
        <v>61</v>
      </c>
      <c r="I244" s="103" t="s">
        <v>422</v>
      </c>
      <c r="J244" s="105">
        <v>44104</v>
      </c>
      <c r="K244" s="103" t="s">
        <v>423</v>
      </c>
      <c r="L244" s="77" t="str">
        <f>LEFT(Tabla6[[#This Row],[Cedula]],4)&amp;"_"&amp;COUNTIF($Q$2:$Q$63,$Q244)&amp;"_"&amp;COUNTIF($Q$2:Q244,$Q244)</f>
        <v>2649_0_1</v>
      </c>
      <c r="M244" s="94" t="str">
        <f>Tabla6[[#This Row],[Correlativo Beneficiaries]]&amp;"_"&amp;TEXT(COUNTIF($L$2:L244,Tabla6[[#This Row],[Correlativo Beneficiaries]]),"0000")</f>
        <v>2649_0_1_0001</v>
      </c>
      <c r="N244" s="103" t="s">
        <v>1099</v>
      </c>
      <c r="O244" s="103" t="s">
        <v>487</v>
      </c>
      <c r="P244" s="103" t="s">
        <v>1100</v>
      </c>
      <c r="Q244" s="136">
        <v>26497460</v>
      </c>
      <c r="R244" s="103" t="s">
        <v>66</v>
      </c>
      <c r="S244" s="103">
        <v>22</v>
      </c>
      <c r="T244" s="77" t="str">
        <f>IF(Tabla6[[#This Row],[Edad]]="","",IF(Tabla6[[#This Row],[Edad]]&lt;=4,"&lt;5",IF(Tabla6[[#This Row],[Edad]]&lt;=17,"5-17",IF(Tabla6[[#This Row],[Edad]]&lt;=49,"18-49","&gt;50"))))</f>
        <v>18-49</v>
      </c>
      <c r="U244" s="112"/>
      <c r="V244" s="106"/>
      <c r="W244" s="103" t="s">
        <v>68</v>
      </c>
      <c r="X244" s="97" t="s">
        <v>68</v>
      </c>
      <c r="Y244" s="103" t="s">
        <v>517</v>
      </c>
      <c r="Z244" s="103" t="s">
        <v>68</v>
      </c>
      <c r="AA244" s="103" t="s">
        <v>68</v>
      </c>
      <c r="AB244" s="103" t="s">
        <v>517</v>
      </c>
      <c r="AC244" s="103" t="s">
        <v>517</v>
      </c>
      <c r="AD244" s="103" t="s">
        <v>68</v>
      </c>
      <c r="AE244" s="103" t="s">
        <v>68</v>
      </c>
      <c r="AF244" s="103" t="s">
        <v>68</v>
      </c>
      <c r="AG244" s="103" t="s">
        <v>1064</v>
      </c>
      <c r="AH244" s="103" t="s">
        <v>68</v>
      </c>
      <c r="AI244" s="103" t="s">
        <v>68</v>
      </c>
      <c r="AJ244" s="103" t="s">
        <v>68</v>
      </c>
      <c r="AK244" s="103" t="s">
        <v>1101</v>
      </c>
      <c r="AL244" s="70"/>
    </row>
    <row r="245" spans="1:38" s="69" customFormat="1" ht="15" customHeight="1">
      <c r="A245" s="98">
        <v>244</v>
      </c>
      <c r="B245" s="99" t="s">
        <v>13</v>
      </c>
      <c r="C245" s="99" t="s">
        <v>418</v>
      </c>
      <c r="D245" s="99" t="s">
        <v>1090</v>
      </c>
      <c r="E245" s="99" t="s">
        <v>1091</v>
      </c>
      <c r="F245" s="100" t="s">
        <v>811</v>
      </c>
      <c r="G245" s="100" t="s">
        <v>812</v>
      </c>
      <c r="H245" s="100" t="s">
        <v>61</v>
      </c>
      <c r="I245" s="100" t="s">
        <v>422</v>
      </c>
      <c r="J245" s="101">
        <v>44104</v>
      </c>
      <c r="K245" s="100" t="s">
        <v>423</v>
      </c>
      <c r="L245" s="77" t="str">
        <f>LEFT(Tabla6[[#This Row],[Cedula]],4)&amp;"_"&amp;COUNTIF($Q$2:$Q$63,$Q245)&amp;"_"&amp;COUNTIF($Q$2:Q245,$Q245)</f>
        <v>2759_0_1</v>
      </c>
      <c r="M245" s="94" t="str">
        <f>Tabla6[[#This Row],[Correlativo Beneficiaries]]&amp;"_"&amp;TEXT(COUNTIF($L$2:L245,Tabla6[[#This Row],[Correlativo Beneficiaries]]),"0000")</f>
        <v>2759_0_1_0001</v>
      </c>
      <c r="N245" s="100" t="s">
        <v>1102</v>
      </c>
      <c r="O245" s="100" t="s">
        <v>1051</v>
      </c>
      <c r="P245" s="100" t="s">
        <v>1103</v>
      </c>
      <c r="Q245" s="135">
        <v>27599430</v>
      </c>
      <c r="R245" s="100" t="s">
        <v>66</v>
      </c>
      <c r="S245" s="100">
        <v>21</v>
      </c>
      <c r="T245" s="77" t="str">
        <f>IF(Tabla6[[#This Row],[Edad]]="","",IF(Tabla6[[#This Row],[Edad]]&lt;=4,"&lt;5",IF(Tabla6[[#This Row],[Edad]]&lt;=17,"5-17",IF(Tabla6[[#This Row],[Edad]]&lt;=49,"18-49","&gt;50"))))</f>
        <v>18-49</v>
      </c>
      <c r="U245" s="111"/>
      <c r="V245" s="102"/>
      <c r="W245" s="100" t="s">
        <v>68</v>
      </c>
      <c r="X245" s="97" t="s">
        <v>68</v>
      </c>
      <c r="Y245" s="100" t="s">
        <v>517</v>
      </c>
      <c r="Z245" s="100" t="s">
        <v>68</v>
      </c>
      <c r="AA245" s="100" t="s">
        <v>517</v>
      </c>
      <c r="AB245" s="100" t="s">
        <v>68</v>
      </c>
      <c r="AC245" s="100" t="s">
        <v>68</v>
      </c>
      <c r="AD245" s="100" t="s">
        <v>68</v>
      </c>
      <c r="AE245" s="100" t="s">
        <v>68</v>
      </c>
      <c r="AF245" s="100" t="s">
        <v>68</v>
      </c>
      <c r="AG245" s="100" t="s">
        <v>1064</v>
      </c>
      <c r="AH245" s="100" t="s">
        <v>68</v>
      </c>
      <c r="AI245" s="100" t="s">
        <v>68</v>
      </c>
      <c r="AJ245" s="100" t="s">
        <v>68</v>
      </c>
      <c r="AK245" s="100" t="s">
        <v>1104</v>
      </c>
      <c r="AL245" s="163"/>
    </row>
    <row r="246" spans="1:38" s="69" customFormat="1" ht="15" customHeight="1">
      <c r="A246" s="103">
        <v>245</v>
      </c>
      <c r="B246" s="104" t="s">
        <v>13</v>
      </c>
      <c r="C246" s="104" t="s">
        <v>418</v>
      </c>
      <c r="D246" s="104" t="s">
        <v>1090</v>
      </c>
      <c r="E246" s="104" t="s">
        <v>1091</v>
      </c>
      <c r="F246" s="103" t="s">
        <v>811</v>
      </c>
      <c r="G246" s="103" t="s">
        <v>812</v>
      </c>
      <c r="H246" s="103" t="s">
        <v>61</v>
      </c>
      <c r="I246" s="103" t="s">
        <v>422</v>
      </c>
      <c r="J246" s="105">
        <v>44104</v>
      </c>
      <c r="K246" s="103" t="s">
        <v>423</v>
      </c>
      <c r="L246" s="77" t="str">
        <f>LEFT(Tabla6[[#This Row],[Cedula]],4)&amp;"_"&amp;COUNTIF($Q$2:$Q$63,$Q246)&amp;"_"&amp;COUNTIF($Q$2:Q246,$Q246)</f>
        <v>6146_0_1</v>
      </c>
      <c r="M246" s="94" t="str">
        <f>Tabla6[[#This Row],[Correlativo Beneficiaries]]&amp;"_"&amp;TEXT(COUNTIF($L$2:L246,Tabla6[[#This Row],[Correlativo Beneficiaries]]),"0000")</f>
        <v>6146_0_1_0001</v>
      </c>
      <c r="N246" s="103" t="s">
        <v>122</v>
      </c>
      <c r="O246" s="103" t="s">
        <v>1105</v>
      </c>
      <c r="P246" s="103" t="s">
        <v>1106</v>
      </c>
      <c r="Q246" s="136">
        <v>6146342</v>
      </c>
      <c r="R246" s="103" t="s">
        <v>66</v>
      </c>
      <c r="S246" s="103">
        <v>57</v>
      </c>
      <c r="T246" s="77" t="str">
        <f>IF(Tabla6[[#This Row],[Edad]]="","",IF(Tabla6[[#This Row],[Edad]]&lt;=4,"&lt;5",IF(Tabla6[[#This Row],[Edad]]&lt;=17,"5-17",IF(Tabla6[[#This Row],[Edad]]&lt;=49,"18-49","&gt;50"))))</f>
        <v>&gt;50</v>
      </c>
      <c r="U246" s="112"/>
      <c r="V246" s="106"/>
      <c r="W246" s="103" t="s">
        <v>68</v>
      </c>
      <c r="X246" s="97" t="s">
        <v>517</v>
      </c>
      <c r="Y246" s="103" t="s">
        <v>68</v>
      </c>
      <c r="Z246" s="103" t="s">
        <v>68</v>
      </c>
      <c r="AA246" s="103" t="s">
        <v>68</v>
      </c>
      <c r="AB246" s="103" t="s">
        <v>68</v>
      </c>
      <c r="AC246" s="103" t="s">
        <v>68</v>
      </c>
      <c r="AD246" s="103" t="s">
        <v>517</v>
      </c>
      <c r="AE246" s="103" t="s">
        <v>517</v>
      </c>
      <c r="AF246" s="103" t="s">
        <v>68</v>
      </c>
      <c r="AG246" s="103" t="s">
        <v>68</v>
      </c>
      <c r="AH246" s="103" t="s">
        <v>68</v>
      </c>
      <c r="AI246" s="103" t="s">
        <v>68</v>
      </c>
      <c r="AJ246" s="103" t="s">
        <v>68</v>
      </c>
      <c r="AK246" s="106"/>
      <c r="AL246" s="70"/>
    </row>
    <row r="247" spans="1:38" s="69" customFormat="1" ht="15" customHeight="1">
      <c r="A247" s="98">
        <v>246</v>
      </c>
      <c r="B247" s="99" t="s">
        <v>13</v>
      </c>
      <c r="C247" s="99" t="s">
        <v>418</v>
      </c>
      <c r="D247" s="99" t="s">
        <v>1090</v>
      </c>
      <c r="E247" s="99" t="s">
        <v>1091</v>
      </c>
      <c r="F247" s="100" t="s">
        <v>811</v>
      </c>
      <c r="G247" s="100" t="s">
        <v>812</v>
      </c>
      <c r="H247" s="100" t="s">
        <v>61</v>
      </c>
      <c r="I247" s="100" t="s">
        <v>422</v>
      </c>
      <c r="J247" s="101">
        <v>44104</v>
      </c>
      <c r="K247" s="100" t="s">
        <v>423</v>
      </c>
      <c r="L247" s="77" t="str">
        <f>LEFT(Tabla6[[#This Row],[Cedula]],4)&amp;"_"&amp;COUNTIF($Q$2:$Q$63,$Q247)&amp;"_"&amp;COUNTIF($Q$2:Q247,$Q247)</f>
        <v>2737_0_1</v>
      </c>
      <c r="M247" s="94" t="str">
        <f>Tabla6[[#This Row],[Correlativo Beneficiaries]]&amp;"_"&amp;TEXT(COUNTIF($L$2:L247,Tabla6[[#This Row],[Correlativo Beneficiaries]]),"0000")</f>
        <v>2737_0_1_0001</v>
      </c>
      <c r="N247" s="100" t="s">
        <v>1107</v>
      </c>
      <c r="O247" s="100" t="s">
        <v>90</v>
      </c>
      <c r="P247" s="100" t="s">
        <v>1108</v>
      </c>
      <c r="Q247" s="135">
        <v>27377704</v>
      </c>
      <c r="R247" s="100" t="s">
        <v>66</v>
      </c>
      <c r="S247" s="100">
        <v>23</v>
      </c>
      <c r="T247" s="77" t="str">
        <f>IF(Tabla6[[#This Row],[Edad]]="","",IF(Tabla6[[#This Row],[Edad]]&lt;=4,"&lt;5",IF(Tabla6[[#This Row],[Edad]]&lt;=17,"5-17",IF(Tabla6[[#This Row],[Edad]]&lt;=49,"18-49","&gt;50"))))</f>
        <v>18-49</v>
      </c>
      <c r="U247" s="111"/>
      <c r="V247" s="102"/>
      <c r="W247" s="100" t="s">
        <v>68</v>
      </c>
      <c r="X247" s="97" t="s">
        <v>68</v>
      </c>
      <c r="Y247" s="100" t="s">
        <v>517</v>
      </c>
      <c r="Z247" s="100" t="s">
        <v>68</v>
      </c>
      <c r="AA247" s="100" t="s">
        <v>517</v>
      </c>
      <c r="AB247" s="100" t="s">
        <v>517</v>
      </c>
      <c r="AC247" s="100" t="s">
        <v>68</v>
      </c>
      <c r="AD247" s="100" t="s">
        <v>68</v>
      </c>
      <c r="AE247" s="100" t="s">
        <v>68</v>
      </c>
      <c r="AF247" s="100" t="s">
        <v>743</v>
      </c>
      <c r="AG247" s="100" t="s">
        <v>68</v>
      </c>
      <c r="AH247" s="100" t="s">
        <v>68</v>
      </c>
      <c r="AI247" s="100" t="s">
        <v>68</v>
      </c>
      <c r="AJ247" s="100" t="s">
        <v>68</v>
      </c>
      <c r="AK247" s="100" t="s">
        <v>1109</v>
      </c>
      <c r="AL247" s="163"/>
    </row>
    <row r="248" spans="1:38" s="69" customFormat="1" ht="15" customHeight="1">
      <c r="A248" s="103">
        <v>247</v>
      </c>
      <c r="B248" s="104" t="s">
        <v>13</v>
      </c>
      <c r="C248" s="104" t="s">
        <v>418</v>
      </c>
      <c r="D248" s="104" t="s">
        <v>1090</v>
      </c>
      <c r="E248" s="104" t="s">
        <v>1091</v>
      </c>
      <c r="F248" s="103" t="s">
        <v>811</v>
      </c>
      <c r="G248" s="103" t="s">
        <v>812</v>
      </c>
      <c r="H248" s="103" t="s">
        <v>61</v>
      </c>
      <c r="I248" s="103" t="s">
        <v>422</v>
      </c>
      <c r="J248" s="105">
        <v>44104</v>
      </c>
      <c r="K248" s="103" t="s">
        <v>423</v>
      </c>
      <c r="L248" s="77" t="str">
        <f>LEFT(Tabla6[[#This Row],[Cedula]],4)&amp;"_"&amp;COUNTIF($Q$2:$Q$63,$Q248)&amp;"_"&amp;COUNTIF($Q$2:Q248,$Q248)</f>
        <v>2737_0_1</v>
      </c>
      <c r="M248" s="94" t="str">
        <f>Tabla6[[#This Row],[Correlativo Beneficiaries]]&amp;"_"&amp;TEXT(COUNTIF($L$2:L248,Tabla6[[#This Row],[Correlativo Beneficiaries]]),"0000")</f>
        <v>2737_0_1_0002</v>
      </c>
      <c r="N248" s="103" t="s">
        <v>1107</v>
      </c>
      <c r="O248" s="103" t="s">
        <v>90</v>
      </c>
      <c r="P248" s="103" t="s">
        <v>1110</v>
      </c>
      <c r="Q248" s="136">
        <v>27374192</v>
      </c>
      <c r="R248" s="103" t="s">
        <v>66</v>
      </c>
      <c r="S248" s="103">
        <v>24</v>
      </c>
      <c r="T248" s="77" t="str">
        <f>IF(Tabla6[[#This Row],[Edad]]="","",IF(Tabla6[[#This Row],[Edad]]&lt;=4,"&lt;5",IF(Tabla6[[#This Row],[Edad]]&lt;=17,"5-17",IF(Tabla6[[#This Row],[Edad]]&lt;=49,"18-49","&gt;50"))))</f>
        <v>18-49</v>
      </c>
      <c r="U248" s="112"/>
      <c r="V248" s="106"/>
      <c r="W248" s="103" t="s">
        <v>68</v>
      </c>
      <c r="X248" s="97" t="s">
        <v>68</v>
      </c>
      <c r="Y248" s="103" t="s">
        <v>517</v>
      </c>
      <c r="Z248" s="103" t="s">
        <v>68</v>
      </c>
      <c r="AA248" s="103" t="s">
        <v>517</v>
      </c>
      <c r="AB248" s="103" t="s">
        <v>68</v>
      </c>
      <c r="AC248" s="103" t="s">
        <v>68</v>
      </c>
      <c r="AD248" s="103" t="s">
        <v>68</v>
      </c>
      <c r="AE248" s="103" t="s">
        <v>68</v>
      </c>
      <c r="AF248" s="103" t="s">
        <v>68</v>
      </c>
      <c r="AG248" s="103" t="s">
        <v>68</v>
      </c>
      <c r="AH248" s="103" t="s">
        <v>68</v>
      </c>
      <c r="AI248" s="103" t="s">
        <v>68</v>
      </c>
      <c r="AJ248" s="103" t="s">
        <v>68</v>
      </c>
      <c r="AK248" s="103" t="s">
        <v>1111</v>
      </c>
      <c r="AL248" s="70"/>
    </row>
    <row r="249" spans="1:38" s="69" customFormat="1" ht="15" customHeight="1">
      <c r="A249" s="98">
        <v>248</v>
      </c>
      <c r="B249" s="99" t="s">
        <v>13</v>
      </c>
      <c r="C249" s="99" t="s">
        <v>418</v>
      </c>
      <c r="D249" s="99" t="s">
        <v>1090</v>
      </c>
      <c r="E249" s="99" t="s">
        <v>1091</v>
      </c>
      <c r="F249" s="100" t="s">
        <v>811</v>
      </c>
      <c r="G249" s="100" t="s">
        <v>812</v>
      </c>
      <c r="H249" s="100" t="s">
        <v>61</v>
      </c>
      <c r="I249" s="100" t="s">
        <v>422</v>
      </c>
      <c r="J249" s="101">
        <v>44104</v>
      </c>
      <c r="K249" s="100" t="s">
        <v>423</v>
      </c>
      <c r="L249" s="77" t="str">
        <f>LEFT(Tabla6[[#This Row],[Cedula]],4)&amp;"_"&amp;COUNTIF($Q$2:$Q$63,$Q249)&amp;"_"&amp;COUNTIF($Q$2:Q249,$Q249)</f>
        <v>2361_0_1</v>
      </c>
      <c r="M249" s="94" t="str">
        <f>Tabla6[[#This Row],[Correlativo Beneficiaries]]&amp;"_"&amp;TEXT(COUNTIF($L$2:L249,Tabla6[[#This Row],[Correlativo Beneficiaries]]),"0000")</f>
        <v>2361_0_1_0004</v>
      </c>
      <c r="N249" s="100" t="s">
        <v>1053</v>
      </c>
      <c r="O249" s="100" t="s">
        <v>1112</v>
      </c>
      <c r="P249" s="100" t="s">
        <v>1113</v>
      </c>
      <c r="Q249" s="135">
        <v>23618827</v>
      </c>
      <c r="R249" s="100" t="s">
        <v>66</v>
      </c>
      <c r="S249" s="100">
        <v>30</v>
      </c>
      <c r="T249" s="77" t="str">
        <f>IF(Tabla6[[#This Row],[Edad]]="","",IF(Tabla6[[#This Row],[Edad]]&lt;=4,"&lt;5",IF(Tabla6[[#This Row],[Edad]]&lt;=17,"5-17",IF(Tabla6[[#This Row],[Edad]]&lt;=49,"18-49","&gt;50"))))</f>
        <v>18-49</v>
      </c>
      <c r="U249" s="111"/>
      <c r="V249" s="102"/>
      <c r="W249" s="100" t="s">
        <v>68</v>
      </c>
      <c r="X249" s="97" t="s">
        <v>68</v>
      </c>
      <c r="Y249" s="100" t="s">
        <v>517</v>
      </c>
      <c r="Z249" s="100" t="s">
        <v>68</v>
      </c>
      <c r="AA249" s="100" t="s">
        <v>517</v>
      </c>
      <c r="AB249" s="100" t="s">
        <v>68</v>
      </c>
      <c r="AC249" s="100" t="s">
        <v>68</v>
      </c>
      <c r="AD249" s="100" t="s">
        <v>68</v>
      </c>
      <c r="AE249" s="100" t="s">
        <v>68</v>
      </c>
      <c r="AF249" s="100" t="s">
        <v>68</v>
      </c>
      <c r="AG249" s="100" t="s">
        <v>68</v>
      </c>
      <c r="AH249" s="100" t="s">
        <v>68</v>
      </c>
      <c r="AI249" s="100" t="s">
        <v>68</v>
      </c>
      <c r="AJ249" s="100" t="s">
        <v>68</v>
      </c>
      <c r="AK249" s="100" t="s">
        <v>1104</v>
      </c>
      <c r="AL249" s="163"/>
    </row>
    <row r="250" spans="1:38" s="69" customFormat="1" ht="15" customHeight="1">
      <c r="A250" s="103">
        <v>249</v>
      </c>
      <c r="B250" s="104" t="s">
        <v>13</v>
      </c>
      <c r="C250" s="104" t="s">
        <v>418</v>
      </c>
      <c r="D250" s="104" t="s">
        <v>1090</v>
      </c>
      <c r="E250" s="104" t="s">
        <v>1091</v>
      </c>
      <c r="F250" s="103" t="s">
        <v>811</v>
      </c>
      <c r="G250" s="103" t="s">
        <v>812</v>
      </c>
      <c r="H250" s="103" t="s">
        <v>61</v>
      </c>
      <c r="I250" s="103" t="s">
        <v>422</v>
      </c>
      <c r="J250" s="105">
        <v>44104</v>
      </c>
      <c r="K250" s="103" t="s">
        <v>423</v>
      </c>
      <c r="L250" s="77" t="str">
        <f>LEFT(Tabla6[[#This Row],[Cedula]],4)&amp;"_"&amp;COUNTIF($Q$2:$Q$63,$Q250)&amp;"_"&amp;COUNTIF($Q$2:Q250,$Q250)</f>
        <v>3034_0_1</v>
      </c>
      <c r="M250" s="94" t="str">
        <f>Tabla6[[#This Row],[Correlativo Beneficiaries]]&amp;"_"&amp;TEXT(COUNTIF($L$2:L250,Tabla6[[#This Row],[Correlativo Beneficiaries]]),"0000")</f>
        <v>3034_0_1_0001</v>
      </c>
      <c r="N250" s="103" t="s">
        <v>1114</v>
      </c>
      <c r="O250" s="103" t="s">
        <v>487</v>
      </c>
      <c r="P250" s="103" t="s">
        <v>1115</v>
      </c>
      <c r="Q250" s="136">
        <v>30347105</v>
      </c>
      <c r="R250" s="103" t="s">
        <v>66</v>
      </c>
      <c r="S250" s="103">
        <v>17</v>
      </c>
      <c r="T250" s="77" t="str">
        <f>IF(Tabla6[[#This Row],[Edad]]="","",IF(Tabla6[[#This Row],[Edad]]&lt;=4,"&lt;5",IF(Tabla6[[#This Row],[Edad]]&lt;=17,"5-17",IF(Tabla6[[#This Row],[Edad]]&lt;=49,"18-49","&gt;50"))))</f>
        <v>5-17</v>
      </c>
      <c r="U250" s="112"/>
      <c r="V250" s="106"/>
      <c r="W250" s="103" t="s">
        <v>68</v>
      </c>
      <c r="X250" s="97" t="s">
        <v>68</v>
      </c>
      <c r="Y250" s="103" t="s">
        <v>517</v>
      </c>
      <c r="Z250" s="103" t="s">
        <v>68</v>
      </c>
      <c r="AA250" s="103" t="s">
        <v>517</v>
      </c>
      <c r="AB250" s="103" t="s">
        <v>68</v>
      </c>
      <c r="AC250" s="103" t="s">
        <v>68</v>
      </c>
      <c r="AD250" s="103" t="s">
        <v>68</v>
      </c>
      <c r="AE250" s="103" t="s">
        <v>68</v>
      </c>
      <c r="AF250" s="103" t="s">
        <v>68</v>
      </c>
      <c r="AG250" s="103" t="s">
        <v>68</v>
      </c>
      <c r="AH250" s="103" t="s">
        <v>68</v>
      </c>
      <c r="AI250" s="103" t="s">
        <v>67</v>
      </c>
      <c r="AJ250" s="103" t="s">
        <v>68</v>
      </c>
      <c r="AK250" s="103" t="s">
        <v>1104</v>
      </c>
      <c r="AL250" s="70"/>
    </row>
    <row r="251" spans="1:38" s="69" customFormat="1" ht="15" customHeight="1">
      <c r="A251" s="98">
        <v>250</v>
      </c>
      <c r="B251" s="99" t="s">
        <v>13</v>
      </c>
      <c r="C251" s="99" t="s">
        <v>418</v>
      </c>
      <c r="D251" s="99" t="s">
        <v>1090</v>
      </c>
      <c r="E251" s="99" t="s">
        <v>1091</v>
      </c>
      <c r="F251" s="100" t="s">
        <v>811</v>
      </c>
      <c r="G251" s="100" t="s">
        <v>812</v>
      </c>
      <c r="H251" s="100" t="s">
        <v>61</v>
      </c>
      <c r="I251" s="100" t="s">
        <v>422</v>
      </c>
      <c r="J251" s="101">
        <v>44104</v>
      </c>
      <c r="K251" s="100" t="s">
        <v>423</v>
      </c>
      <c r="L251" s="77" t="str">
        <f>LEFT(Tabla6[[#This Row],[Cedula]],4)&amp;"_"&amp;COUNTIF($Q$2:$Q$63,$Q251)&amp;"_"&amp;COUNTIF($Q$2:Q251,$Q251)</f>
        <v>2971_0_1</v>
      </c>
      <c r="M251" s="94" t="str">
        <f>Tabla6[[#This Row],[Correlativo Beneficiaries]]&amp;"_"&amp;TEXT(COUNTIF($L$2:L251,Tabla6[[#This Row],[Correlativo Beneficiaries]]),"0000")</f>
        <v>2971_0_1_0001</v>
      </c>
      <c r="N251" s="100" t="s">
        <v>1116</v>
      </c>
      <c r="O251" s="100" t="s">
        <v>1117</v>
      </c>
      <c r="P251" s="100" t="s">
        <v>1118</v>
      </c>
      <c r="Q251" s="135">
        <v>29710545</v>
      </c>
      <c r="R251" s="100" t="s">
        <v>66</v>
      </c>
      <c r="S251" s="100">
        <v>17</v>
      </c>
      <c r="T251" s="77" t="str">
        <f>IF(Tabla6[[#This Row],[Edad]]="","",IF(Tabla6[[#This Row],[Edad]]&lt;=4,"&lt;5",IF(Tabla6[[#This Row],[Edad]]&lt;=17,"5-17",IF(Tabla6[[#This Row],[Edad]]&lt;=49,"18-49","&gt;50"))))</f>
        <v>5-17</v>
      </c>
      <c r="U251" s="111"/>
      <c r="V251" s="102"/>
      <c r="W251" s="100" t="s">
        <v>68</v>
      </c>
      <c r="X251" s="97" t="s">
        <v>68</v>
      </c>
      <c r="Y251" s="100" t="s">
        <v>517</v>
      </c>
      <c r="Z251" s="100" t="s">
        <v>517</v>
      </c>
      <c r="AA251" s="100" t="s">
        <v>68</v>
      </c>
      <c r="AB251" s="100" t="s">
        <v>68</v>
      </c>
      <c r="AC251" s="100" t="s">
        <v>68</v>
      </c>
      <c r="AD251" s="100" t="s">
        <v>68</v>
      </c>
      <c r="AE251" s="100" t="s">
        <v>68</v>
      </c>
      <c r="AF251" s="100" t="s">
        <v>68</v>
      </c>
      <c r="AG251" s="100" t="s">
        <v>68</v>
      </c>
      <c r="AH251" s="100" t="s">
        <v>68</v>
      </c>
      <c r="AI251" s="100" t="s">
        <v>67</v>
      </c>
      <c r="AJ251" s="100" t="s">
        <v>68</v>
      </c>
      <c r="AK251" s="100" t="s">
        <v>1119</v>
      </c>
      <c r="AL251" s="163"/>
    </row>
    <row r="252" spans="1:38" s="69" customFormat="1" ht="15" customHeight="1">
      <c r="A252" s="103">
        <v>251</v>
      </c>
      <c r="B252" s="104" t="s">
        <v>13</v>
      </c>
      <c r="C252" s="104" t="s">
        <v>418</v>
      </c>
      <c r="D252" s="104" t="s">
        <v>1120</v>
      </c>
      <c r="E252" s="104" t="s">
        <v>1121</v>
      </c>
      <c r="F252" s="103" t="s">
        <v>1122</v>
      </c>
      <c r="G252" s="103" t="s">
        <v>812</v>
      </c>
      <c r="H252" s="103" t="s">
        <v>61</v>
      </c>
      <c r="I252" s="103" t="s">
        <v>422</v>
      </c>
      <c r="J252" s="105">
        <v>44104</v>
      </c>
      <c r="K252" s="103" t="s">
        <v>423</v>
      </c>
      <c r="L252" s="77" t="str">
        <f>LEFT(Tabla6[[#This Row],[Cedula]],4)&amp;"_"&amp;COUNTIF($Q$2:$Q$63,$Q252)&amp;"_"&amp;COUNTIF($Q$2:Q252,$Q252)</f>
        <v>1846_0_1</v>
      </c>
      <c r="M252" s="94" t="str">
        <f>Tabla6[[#This Row],[Correlativo Beneficiaries]]&amp;"_"&amp;TEXT(COUNTIF($L$2:L252,Tabla6[[#This Row],[Correlativo Beneficiaries]]),"0000")</f>
        <v>1846_0_1_0001</v>
      </c>
      <c r="N252" s="103" t="s">
        <v>506</v>
      </c>
      <c r="O252" s="103" t="s">
        <v>180</v>
      </c>
      <c r="P252" s="103" t="s">
        <v>1123</v>
      </c>
      <c r="Q252" s="136">
        <v>18461374</v>
      </c>
      <c r="R252" s="103" t="s">
        <v>66</v>
      </c>
      <c r="S252" s="103">
        <v>32</v>
      </c>
      <c r="T252" s="77" t="str">
        <f>IF(Tabla6[[#This Row],[Edad]]="","",IF(Tabla6[[#This Row],[Edad]]&lt;=4,"&lt;5",IF(Tabla6[[#This Row],[Edad]]&lt;=17,"5-17",IF(Tabla6[[#This Row],[Edad]]&lt;=49,"18-49","&gt;50"))))</f>
        <v>18-49</v>
      </c>
      <c r="U252" s="112"/>
      <c r="V252" s="106"/>
      <c r="W252" s="103" t="s">
        <v>68</v>
      </c>
      <c r="X252" s="97" t="s">
        <v>517</v>
      </c>
      <c r="Y252" s="103" t="s">
        <v>517</v>
      </c>
      <c r="Z252" s="103" t="s">
        <v>517</v>
      </c>
      <c r="AA252" s="103" t="s">
        <v>68</v>
      </c>
      <c r="AB252" s="103" t="s">
        <v>517</v>
      </c>
      <c r="AC252" s="103" t="s">
        <v>68</v>
      </c>
      <c r="AD252" s="103" t="s">
        <v>68</v>
      </c>
      <c r="AE252" s="103" t="s">
        <v>517</v>
      </c>
      <c r="AF252" s="103" t="s">
        <v>68</v>
      </c>
      <c r="AG252" s="103" t="s">
        <v>517</v>
      </c>
      <c r="AH252" s="103" t="s">
        <v>68</v>
      </c>
      <c r="AI252" s="103" t="s">
        <v>68</v>
      </c>
      <c r="AJ252" s="103" t="s">
        <v>68</v>
      </c>
      <c r="AK252" s="106"/>
      <c r="AL252" s="70"/>
    </row>
    <row r="253" spans="1:38" s="69" customFormat="1" ht="15" customHeight="1">
      <c r="A253" s="98">
        <v>252</v>
      </c>
      <c r="B253" s="99" t="s">
        <v>13</v>
      </c>
      <c r="C253" s="99" t="s">
        <v>418</v>
      </c>
      <c r="D253" s="99" t="s">
        <v>1120</v>
      </c>
      <c r="E253" s="99" t="s">
        <v>1121</v>
      </c>
      <c r="F253" s="100" t="s">
        <v>1122</v>
      </c>
      <c r="G253" s="100" t="s">
        <v>812</v>
      </c>
      <c r="H253" s="100" t="s">
        <v>61</v>
      </c>
      <c r="I253" s="100" t="s">
        <v>422</v>
      </c>
      <c r="J253" s="101">
        <v>44104</v>
      </c>
      <c r="K253" s="100" t="s">
        <v>423</v>
      </c>
      <c r="L253" s="77" t="str">
        <f>LEFT(Tabla6[[#This Row],[Cedula]],4)&amp;"_"&amp;COUNTIF($Q$2:$Q$63,$Q253)&amp;"_"&amp;COUNTIF($Q$2:Q253,$Q253)</f>
        <v>1722_0_1</v>
      </c>
      <c r="M253" s="94" t="str">
        <f>Tabla6[[#This Row],[Correlativo Beneficiaries]]&amp;"_"&amp;TEXT(COUNTIF($L$2:L253,Tabla6[[#This Row],[Correlativo Beneficiaries]]),"0000")</f>
        <v>1722_0_1_0001</v>
      </c>
      <c r="N253" s="100" t="s">
        <v>256</v>
      </c>
      <c r="O253" s="100" t="s">
        <v>109</v>
      </c>
      <c r="P253" s="100" t="s">
        <v>1124</v>
      </c>
      <c r="Q253" s="135">
        <v>17225067</v>
      </c>
      <c r="R253" s="100" t="s">
        <v>66</v>
      </c>
      <c r="S253" s="100">
        <v>37</v>
      </c>
      <c r="T253" s="77" t="str">
        <f>IF(Tabla6[[#This Row],[Edad]]="","",IF(Tabla6[[#This Row],[Edad]]&lt;=4,"&lt;5",IF(Tabla6[[#This Row],[Edad]]&lt;=17,"5-17",IF(Tabla6[[#This Row],[Edad]]&lt;=49,"18-49","&gt;50"))))</f>
        <v>18-49</v>
      </c>
      <c r="U253" s="111"/>
      <c r="V253" s="102"/>
      <c r="W253" s="100" t="s">
        <v>68</v>
      </c>
      <c r="X253" s="97" t="s">
        <v>517</v>
      </c>
      <c r="Y253" s="100" t="s">
        <v>517</v>
      </c>
      <c r="Z253" s="100" t="s">
        <v>517</v>
      </c>
      <c r="AA253" s="100" t="s">
        <v>68</v>
      </c>
      <c r="AB253" s="100" t="s">
        <v>517</v>
      </c>
      <c r="AC253" s="100" t="s">
        <v>68</v>
      </c>
      <c r="AD253" s="100" t="s">
        <v>68</v>
      </c>
      <c r="AE253" s="100" t="s">
        <v>517</v>
      </c>
      <c r="AF253" s="100" t="s">
        <v>68</v>
      </c>
      <c r="AG253" s="100" t="s">
        <v>517</v>
      </c>
      <c r="AH253" s="100" t="s">
        <v>68</v>
      </c>
      <c r="AI253" s="100" t="s">
        <v>68</v>
      </c>
      <c r="AJ253" s="100" t="s">
        <v>68</v>
      </c>
      <c r="AK253" s="102"/>
      <c r="AL253" s="163"/>
    </row>
    <row r="254" spans="1:38" s="69" customFormat="1" ht="15" customHeight="1">
      <c r="A254" s="103">
        <v>253</v>
      </c>
      <c r="B254" s="104" t="s">
        <v>13</v>
      </c>
      <c r="C254" s="104" t="s">
        <v>418</v>
      </c>
      <c r="D254" s="104" t="s">
        <v>1120</v>
      </c>
      <c r="E254" s="104" t="s">
        <v>1121</v>
      </c>
      <c r="F254" s="103" t="s">
        <v>1122</v>
      </c>
      <c r="G254" s="103" t="s">
        <v>812</v>
      </c>
      <c r="H254" s="103" t="s">
        <v>61</v>
      </c>
      <c r="I254" s="103" t="s">
        <v>422</v>
      </c>
      <c r="J254" s="105">
        <v>44104</v>
      </c>
      <c r="K254" s="103" t="s">
        <v>423</v>
      </c>
      <c r="L254" s="77" t="str">
        <f>LEFT(Tabla6[[#This Row],[Cedula]],4)&amp;"_"&amp;COUNTIF($Q$2:$Q$63,$Q254)&amp;"_"&amp;COUNTIF($Q$2:Q254,$Q254)</f>
        <v>1570_0_1</v>
      </c>
      <c r="M254" s="94" t="str">
        <f>Tabla6[[#This Row],[Correlativo Beneficiaries]]&amp;"_"&amp;TEXT(COUNTIF($L$2:L254,Tabla6[[#This Row],[Correlativo Beneficiaries]]),"0000")</f>
        <v>1570_0_1_0001</v>
      </c>
      <c r="N254" s="103" t="s">
        <v>191</v>
      </c>
      <c r="O254" s="103" t="s">
        <v>1125</v>
      </c>
      <c r="P254" s="103" t="s">
        <v>1126</v>
      </c>
      <c r="Q254" s="136">
        <v>15700341</v>
      </c>
      <c r="R254" s="103" t="s">
        <v>66</v>
      </c>
      <c r="S254" s="103">
        <v>43</v>
      </c>
      <c r="T254" s="77" t="str">
        <f>IF(Tabla6[[#This Row],[Edad]]="","",IF(Tabla6[[#This Row],[Edad]]&lt;=4,"&lt;5",IF(Tabla6[[#This Row],[Edad]]&lt;=17,"5-17",IF(Tabla6[[#This Row],[Edad]]&lt;=49,"18-49","&gt;50"))))</f>
        <v>18-49</v>
      </c>
      <c r="U254" s="112"/>
      <c r="V254" s="106"/>
      <c r="W254" s="103" t="s">
        <v>68</v>
      </c>
      <c r="X254" s="97" t="s">
        <v>517</v>
      </c>
      <c r="Y254" s="103" t="s">
        <v>517</v>
      </c>
      <c r="Z254" s="103" t="s">
        <v>517</v>
      </c>
      <c r="AA254" s="103" t="s">
        <v>68</v>
      </c>
      <c r="AB254" s="103" t="s">
        <v>517</v>
      </c>
      <c r="AC254" s="103" t="s">
        <v>68</v>
      </c>
      <c r="AD254" s="103" t="s">
        <v>68</v>
      </c>
      <c r="AE254" s="103" t="s">
        <v>517</v>
      </c>
      <c r="AF254" s="103" t="s">
        <v>68</v>
      </c>
      <c r="AG254" s="103" t="s">
        <v>517</v>
      </c>
      <c r="AH254" s="103" t="s">
        <v>68</v>
      </c>
      <c r="AI254" s="103" t="s">
        <v>68</v>
      </c>
      <c r="AJ254" s="103" t="s">
        <v>68</v>
      </c>
      <c r="AK254" s="106"/>
      <c r="AL254" s="70"/>
    </row>
    <row r="255" spans="1:38" s="69" customFormat="1" ht="15" customHeight="1">
      <c r="A255" s="98">
        <v>254</v>
      </c>
      <c r="B255" s="99" t="s">
        <v>13</v>
      </c>
      <c r="C255" s="99" t="s">
        <v>418</v>
      </c>
      <c r="D255" s="99" t="s">
        <v>1120</v>
      </c>
      <c r="E255" s="99" t="s">
        <v>1121</v>
      </c>
      <c r="F255" s="100" t="s">
        <v>1122</v>
      </c>
      <c r="G255" s="100" t="s">
        <v>812</v>
      </c>
      <c r="H255" s="100" t="s">
        <v>61</v>
      </c>
      <c r="I255" s="100" t="s">
        <v>422</v>
      </c>
      <c r="J255" s="101">
        <v>44104</v>
      </c>
      <c r="K255" s="100" t="s">
        <v>423</v>
      </c>
      <c r="L255" s="77" t="str">
        <f>LEFT(Tabla6[[#This Row],[Cedula]],4)&amp;"_"&amp;COUNTIF($Q$2:$Q$63,$Q255)&amp;"_"&amp;COUNTIF($Q$2:Q255,$Q255)</f>
        <v>1983_0_1</v>
      </c>
      <c r="M255" s="94" t="str">
        <f>Tabla6[[#This Row],[Correlativo Beneficiaries]]&amp;"_"&amp;TEXT(COUNTIF($L$2:L255,Tabla6[[#This Row],[Correlativo Beneficiaries]]),"0000")</f>
        <v>1983_0_1_0001</v>
      </c>
      <c r="N255" s="100" t="s">
        <v>1127</v>
      </c>
      <c r="O255" s="102"/>
      <c r="P255" s="100" t="s">
        <v>1128</v>
      </c>
      <c r="Q255" s="135">
        <v>19830513</v>
      </c>
      <c r="R255" s="100" t="s">
        <v>66</v>
      </c>
      <c r="S255" s="100">
        <v>30</v>
      </c>
      <c r="T255" s="77" t="str">
        <f>IF(Tabla6[[#This Row],[Edad]]="","",IF(Tabla6[[#This Row],[Edad]]&lt;=4,"&lt;5",IF(Tabla6[[#This Row],[Edad]]&lt;=17,"5-17",IF(Tabla6[[#This Row],[Edad]]&lt;=49,"18-49","&gt;50"))))</f>
        <v>18-49</v>
      </c>
      <c r="U255" s="111"/>
      <c r="V255" s="102"/>
      <c r="W255" s="100" t="s">
        <v>68</v>
      </c>
      <c r="X255" s="97" t="s">
        <v>517</v>
      </c>
      <c r="Y255" s="100" t="s">
        <v>517</v>
      </c>
      <c r="Z255" s="100" t="s">
        <v>517</v>
      </c>
      <c r="AA255" s="100" t="s">
        <v>68</v>
      </c>
      <c r="AB255" s="100" t="s">
        <v>68</v>
      </c>
      <c r="AC255" s="100" t="s">
        <v>68</v>
      </c>
      <c r="AD255" s="100" t="s">
        <v>68</v>
      </c>
      <c r="AE255" s="100" t="s">
        <v>68</v>
      </c>
      <c r="AF255" s="100" t="s">
        <v>68</v>
      </c>
      <c r="AG255" s="100" t="s">
        <v>517</v>
      </c>
      <c r="AH255" s="100" t="s">
        <v>68</v>
      </c>
      <c r="AI255" s="100" t="s">
        <v>68</v>
      </c>
      <c r="AJ255" s="100" t="s">
        <v>68</v>
      </c>
      <c r="AK255" s="102"/>
      <c r="AL255" s="163"/>
    </row>
    <row r="256" spans="1:38" s="69" customFormat="1" ht="15" customHeight="1">
      <c r="A256" s="103">
        <v>255</v>
      </c>
      <c r="B256" s="104" t="s">
        <v>13</v>
      </c>
      <c r="C256" s="104" t="s">
        <v>418</v>
      </c>
      <c r="D256" s="104" t="s">
        <v>1120</v>
      </c>
      <c r="E256" s="104" t="s">
        <v>1121</v>
      </c>
      <c r="F256" s="103" t="s">
        <v>1122</v>
      </c>
      <c r="G256" s="103" t="s">
        <v>812</v>
      </c>
      <c r="H256" s="103" t="s">
        <v>61</v>
      </c>
      <c r="I256" s="103" t="s">
        <v>422</v>
      </c>
      <c r="J256" s="105">
        <v>44104</v>
      </c>
      <c r="K256" s="103" t="s">
        <v>423</v>
      </c>
      <c r="L256" s="77" t="str">
        <f>LEFT(Tabla6[[#This Row],[Cedula]],4)&amp;"_"&amp;COUNTIF($Q$2:$Q$63,$Q256)&amp;"_"&amp;COUNTIF($Q$2:Q256,$Q256)</f>
        <v>1192_0_1</v>
      </c>
      <c r="M256" s="94" t="str">
        <f>Tabla6[[#This Row],[Correlativo Beneficiaries]]&amp;"_"&amp;TEXT(COUNTIF($L$2:L256,Tabla6[[#This Row],[Correlativo Beneficiaries]]),"0000")</f>
        <v>1192_0_1_0001</v>
      </c>
      <c r="N256" s="103" t="s">
        <v>180</v>
      </c>
      <c r="O256" s="106"/>
      <c r="P256" s="103" t="s">
        <v>129</v>
      </c>
      <c r="Q256" s="136">
        <v>11928640</v>
      </c>
      <c r="R256" s="103" t="s">
        <v>66</v>
      </c>
      <c r="S256" s="103">
        <v>48</v>
      </c>
      <c r="T256" s="77" t="str">
        <f>IF(Tabla6[[#This Row],[Edad]]="","",IF(Tabla6[[#This Row],[Edad]]&lt;=4,"&lt;5",IF(Tabla6[[#This Row],[Edad]]&lt;=17,"5-17",IF(Tabla6[[#This Row],[Edad]]&lt;=49,"18-49","&gt;50"))))</f>
        <v>18-49</v>
      </c>
      <c r="U256" s="112"/>
      <c r="V256" s="106"/>
      <c r="W256" s="103" t="s">
        <v>67</v>
      </c>
      <c r="X256" s="97" t="s">
        <v>517</v>
      </c>
      <c r="Y256" s="103" t="s">
        <v>517</v>
      </c>
      <c r="Z256" s="103" t="s">
        <v>68</v>
      </c>
      <c r="AA256" s="103" t="s">
        <v>68</v>
      </c>
      <c r="AB256" s="103" t="s">
        <v>68</v>
      </c>
      <c r="AC256" s="103" t="s">
        <v>517</v>
      </c>
      <c r="AD256" s="103" t="s">
        <v>68</v>
      </c>
      <c r="AE256" s="103" t="s">
        <v>517</v>
      </c>
      <c r="AF256" s="103" t="s">
        <v>68</v>
      </c>
      <c r="AG256" s="103" t="s">
        <v>517</v>
      </c>
      <c r="AH256" s="103" t="s">
        <v>68</v>
      </c>
      <c r="AI256" s="103" t="s">
        <v>68</v>
      </c>
      <c r="AJ256" s="103" t="s">
        <v>68</v>
      </c>
      <c r="AK256" s="106"/>
      <c r="AL256" s="70"/>
    </row>
    <row r="257" spans="1:38" s="69" customFormat="1" ht="15" customHeight="1">
      <c r="A257" s="98">
        <v>256</v>
      </c>
      <c r="B257" s="99" t="s">
        <v>13</v>
      </c>
      <c r="C257" s="99" t="s">
        <v>418</v>
      </c>
      <c r="D257" s="99" t="s">
        <v>1120</v>
      </c>
      <c r="E257" s="99" t="s">
        <v>1121</v>
      </c>
      <c r="F257" s="100" t="s">
        <v>1122</v>
      </c>
      <c r="G257" s="100" t="s">
        <v>812</v>
      </c>
      <c r="H257" s="100" t="s">
        <v>61</v>
      </c>
      <c r="I257" s="100" t="s">
        <v>422</v>
      </c>
      <c r="J257" s="101">
        <v>44104</v>
      </c>
      <c r="K257" s="100" t="s">
        <v>423</v>
      </c>
      <c r="L257" s="77" t="str">
        <f>LEFT(Tabla6[[#This Row],[Cedula]],4)&amp;"_"&amp;COUNTIF($Q$2:$Q$63,$Q257)&amp;"_"&amp;COUNTIF($Q$2:Q257,$Q257)</f>
        <v>2309_0_1</v>
      </c>
      <c r="M257" s="94" t="str">
        <f>Tabla6[[#This Row],[Correlativo Beneficiaries]]&amp;"_"&amp;TEXT(COUNTIF($L$2:L257,Tabla6[[#This Row],[Correlativo Beneficiaries]]),"0000")</f>
        <v>2309_0_1_0001</v>
      </c>
      <c r="N257" s="100" t="s">
        <v>1129</v>
      </c>
      <c r="O257" s="100" t="s">
        <v>555</v>
      </c>
      <c r="P257" s="100" t="s">
        <v>1130</v>
      </c>
      <c r="Q257" s="135">
        <v>23099044</v>
      </c>
      <c r="R257" s="100" t="s">
        <v>66</v>
      </c>
      <c r="S257" s="100">
        <v>28</v>
      </c>
      <c r="T257" s="77" t="str">
        <f>IF(Tabla6[[#This Row],[Edad]]="","",IF(Tabla6[[#This Row],[Edad]]&lt;=4,"&lt;5",IF(Tabla6[[#This Row],[Edad]]&lt;=17,"5-17",IF(Tabla6[[#This Row],[Edad]]&lt;=49,"18-49","&gt;50"))))</f>
        <v>18-49</v>
      </c>
      <c r="U257" s="111"/>
      <c r="V257" s="102"/>
      <c r="W257" s="100" t="s">
        <v>68</v>
      </c>
      <c r="X257" s="97" t="s">
        <v>517</v>
      </c>
      <c r="Y257" s="100" t="s">
        <v>517</v>
      </c>
      <c r="Z257" s="100" t="s">
        <v>68</v>
      </c>
      <c r="AA257" s="100" t="s">
        <v>68</v>
      </c>
      <c r="AB257" s="100" t="s">
        <v>68</v>
      </c>
      <c r="AC257" s="100" t="s">
        <v>68</v>
      </c>
      <c r="AD257" s="100" t="s">
        <v>68</v>
      </c>
      <c r="AE257" s="100" t="s">
        <v>517</v>
      </c>
      <c r="AF257" s="100" t="s">
        <v>68</v>
      </c>
      <c r="AG257" s="100" t="s">
        <v>517</v>
      </c>
      <c r="AH257" s="100" t="s">
        <v>68</v>
      </c>
      <c r="AI257" s="100" t="s">
        <v>68</v>
      </c>
      <c r="AJ257" s="100" t="s">
        <v>68</v>
      </c>
      <c r="AK257" s="102"/>
      <c r="AL257" s="163"/>
    </row>
    <row r="258" spans="1:38" s="69" customFormat="1" ht="15" customHeight="1">
      <c r="A258" s="103">
        <v>257</v>
      </c>
      <c r="B258" s="104" t="s">
        <v>13</v>
      </c>
      <c r="C258" s="104" t="s">
        <v>418</v>
      </c>
      <c r="D258" s="104" t="s">
        <v>1120</v>
      </c>
      <c r="E258" s="104" t="s">
        <v>1121</v>
      </c>
      <c r="F258" s="103" t="s">
        <v>1122</v>
      </c>
      <c r="G258" s="103" t="s">
        <v>812</v>
      </c>
      <c r="H258" s="103" t="s">
        <v>61</v>
      </c>
      <c r="I258" s="103" t="s">
        <v>422</v>
      </c>
      <c r="J258" s="105">
        <v>44104</v>
      </c>
      <c r="K258" s="103" t="s">
        <v>423</v>
      </c>
      <c r="L258" s="77" t="str">
        <f>LEFT(Tabla6[[#This Row],[Cedula]],4)&amp;"_"&amp;COUNTIF($Q$2:$Q$63,$Q258)&amp;"_"&amp;COUNTIF($Q$2:Q258,$Q258)</f>
        <v>2363_0_1</v>
      </c>
      <c r="M258" s="94" t="str">
        <f>Tabla6[[#This Row],[Correlativo Beneficiaries]]&amp;"_"&amp;TEXT(COUNTIF($L$2:L258,Tabla6[[#This Row],[Correlativo Beneficiaries]]),"0000")</f>
        <v>2363_0_1_0001</v>
      </c>
      <c r="N258" s="103" t="s">
        <v>1131</v>
      </c>
      <c r="O258" s="103" t="s">
        <v>102</v>
      </c>
      <c r="P258" s="103" t="s">
        <v>1132</v>
      </c>
      <c r="Q258" s="136">
        <v>23636345</v>
      </c>
      <c r="R258" s="103" t="s">
        <v>66</v>
      </c>
      <c r="S258" s="103">
        <v>27</v>
      </c>
      <c r="T258" s="77" t="str">
        <f>IF(Tabla6[[#This Row],[Edad]]="","",IF(Tabla6[[#This Row],[Edad]]&lt;=4,"&lt;5",IF(Tabla6[[#This Row],[Edad]]&lt;=17,"5-17",IF(Tabla6[[#This Row],[Edad]]&lt;=49,"18-49","&gt;50"))))</f>
        <v>18-49</v>
      </c>
      <c r="U258" s="112"/>
      <c r="V258" s="106"/>
      <c r="W258" s="103" t="s">
        <v>68</v>
      </c>
      <c r="X258" s="97" t="s">
        <v>517</v>
      </c>
      <c r="Y258" s="103" t="s">
        <v>517</v>
      </c>
      <c r="Z258" s="103" t="s">
        <v>68</v>
      </c>
      <c r="AA258" s="103" t="s">
        <v>68</v>
      </c>
      <c r="AB258" s="103" t="s">
        <v>68</v>
      </c>
      <c r="AC258" s="103" t="s">
        <v>68</v>
      </c>
      <c r="AD258" s="103" t="s">
        <v>68</v>
      </c>
      <c r="AE258" s="103" t="s">
        <v>68</v>
      </c>
      <c r="AF258" s="103" t="s">
        <v>68</v>
      </c>
      <c r="AG258" s="103" t="s">
        <v>517</v>
      </c>
      <c r="AH258" s="103" t="s">
        <v>68</v>
      </c>
      <c r="AI258" s="103" t="s">
        <v>68</v>
      </c>
      <c r="AJ258" s="103" t="s">
        <v>68</v>
      </c>
      <c r="AK258" s="106"/>
      <c r="AL258" s="70"/>
    </row>
    <row r="259" spans="1:38" s="69" customFormat="1" ht="15" customHeight="1">
      <c r="A259" s="98">
        <v>258</v>
      </c>
      <c r="B259" s="99" t="s">
        <v>13</v>
      </c>
      <c r="C259" s="99" t="s">
        <v>418</v>
      </c>
      <c r="D259" s="99" t="s">
        <v>1120</v>
      </c>
      <c r="E259" s="99" t="s">
        <v>1121</v>
      </c>
      <c r="F259" s="100" t="s">
        <v>1122</v>
      </c>
      <c r="G259" s="100" t="s">
        <v>812</v>
      </c>
      <c r="H259" s="100" t="s">
        <v>61</v>
      </c>
      <c r="I259" s="100" t="s">
        <v>422</v>
      </c>
      <c r="J259" s="101">
        <v>44104</v>
      </c>
      <c r="K259" s="100" t="s">
        <v>423</v>
      </c>
      <c r="L259" s="77" t="str">
        <f>LEFT(Tabla6[[#This Row],[Cedula]],4)&amp;"_"&amp;COUNTIF($Q$2:$Q$63,$Q259)&amp;"_"&amp;COUNTIF($Q$2:Q259,$Q259)</f>
        <v>1804_0_1</v>
      </c>
      <c r="M259" s="94" t="str">
        <f>Tabla6[[#This Row],[Correlativo Beneficiaries]]&amp;"_"&amp;TEXT(COUNTIF($L$2:L259,Tabla6[[#This Row],[Correlativo Beneficiaries]]),"0000")</f>
        <v>1804_0_1_0001</v>
      </c>
      <c r="N259" s="100" t="s">
        <v>170</v>
      </c>
      <c r="O259" s="100" t="s">
        <v>1133</v>
      </c>
      <c r="P259" s="100" t="s">
        <v>1134</v>
      </c>
      <c r="Q259" s="135">
        <v>18040924</v>
      </c>
      <c r="R259" s="100" t="s">
        <v>66</v>
      </c>
      <c r="S259" s="100">
        <v>37</v>
      </c>
      <c r="T259" s="77" t="str">
        <f>IF(Tabla6[[#This Row],[Edad]]="","",IF(Tabla6[[#This Row],[Edad]]&lt;=4,"&lt;5",IF(Tabla6[[#This Row],[Edad]]&lt;=17,"5-17",IF(Tabla6[[#This Row],[Edad]]&lt;=49,"18-49","&gt;50"))))</f>
        <v>18-49</v>
      </c>
      <c r="U259" s="111"/>
      <c r="V259" s="102"/>
      <c r="W259" s="100" t="s">
        <v>68</v>
      </c>
      <c r="X259" s="97" t="s">
        <v>517</v>
      </c>
      <c r="Y259" s="100" t="s">
        <v>517</v>
      </c>
      <c r="Z259" s="100" t="s">
        <v>68</v>
      </c>
      <c r="AA259" s="100" t="s">
        <v>68</v>
      </c>
      <c r="AB259" s="100" t="s">
        <v>68</v>
      </c>
      <c r="AC259" s="100" t="s">
        <v>68</v>
      </c>
      <c r="AD259" s="100" t="s">
        <v>68</v>
      </c>
      <c r="AE259" s="100" t="s">
        <v>517</v>
      </c>
      <c r="AF259" s="100" t="s">
        <v>68</v>
      </c>
      <c r="AG259" s="100" t="s">
        <v>517</v>
      </c>
      <c r="AH259" s="100" t="s">
        <v>68</v>
      </c>
      <c r="AI259" s="100" t="s">
        <v>68</v>
      </c>
      <c r="AJ259" s="100" t="s">
        <v>68</v>
      </c>
      <c r="AK259" s="102"/>
      <c r="AL259" s="163"/>
    </row>
    <row r="260" spans="1:38" s="69" customFormat="1" ht="15" customHeight="1">
      <c r="A260" s="103">
        <v>259</v>
      </c>
      <c r="B260" s="104" t="s">
        <v>13</v>
      </c>
      <c r="C260" s="104" t="s">
        <v>418</v>
      </c>
      <c r="D260" s="104" t="s">
        <v>1120</v>
      </c>
      <c r="E260" s="104" t="s">
        <v>1121</v>
      </c>
      <c r="F260" s="103" t="s">
        <v>1122</v>
      </c>
      <c r="G260" s="103" t="s">
        <v>812</v>
      </c>
      <c r="H260" s="103" t="s">
        <v>61</v>
      </c>
      <c r="I260" s="103" t="s">
        <v>422</v>
      </c>
      <c r="J260" s="105">
        <v>44104</v>
      </c>
      <c r="K260" s="103" t="s">
        <v>423</v>
      </c>
      <c r="L260" s="77" t="str">
        <f>LEFT(Tabla6[[#This Row],[Cedula]],4)&amp;"_"&amp;COUNTIF($Q$2:$Q$63,$Q260)&amp;"_"&amp;COUNTIF($Q$2:Q260,$Q260)</f>
        <v>1361_0_1</v>
      </c>
      <c r="M260" s="94" t="str">
        <f>Tabla6[[#This Row],[Correlativo Beneficiaries]]&amp;"_"&amp;TEXT(COUNTIF($L$2:L260,Tabla6[[#This Row],[Correlativo Beneficiaries]]),"0000")</f>
        <v>1361_0_1_0001</v>
      </c>
      <c r="N260" s="103" t="s">
        <v>1135</v>
      </c>
      <c r="O260" s="103" t="s">
        <v>1136</v>
      </c>
      <c r="P260" s="103" t="s">
        <v>261</v>
      </c>
      <c r="Q260" s="136">
        <v>13617876</v>
      </c>
      <c r="R260" s="103" t="s">
        <v>66</v>
      </c>
      <c r="S260" s="103">
        <v>41</v>
      </c>
      <c r="T260" s="77" t="str">
        <f>IF(Tabla6[[#This Row],[Edad]]="","",IF(Tabla6[[#This Row],[Edad]]&lt;=4,"&lt;5",IF(Tabla6[[#This Row],[Edad]]&lt;=17,"5-17",IF(Tabla6[[#This Row],[Edad]]&lt;=49,"18-49","&gt;50"))))</f>
        <v>18-49</v>
      </c>
      <c r="U260" s="112"/>
      <c r="V260" s="106"/>
      <c r="W260" s="103" t="s">
        <v>68</v>
      </c>
      <c r="X260" s="97" t="s">
        <v>517</v>
      </c>
      <c r="Y260" s="103" t="s">
        <v>517</v>
      </c>
      <c r="Z260" s="103" t="s">
        <v>68</v>
      </c>
      <c r="AA260" s="103" t="s">
        <v>68</v>
      </c>
      <c r="AB260" s="103" t="s">
        <v>68</v>
      </c>
      <c r="AC260" s="103" t="s">
        <v>68</v>
      </c>
      <c r="AD260" s="103" t="s">
        <v>517</v>
      </c>
      <c r="AE260" s="103" t="s">
        <v>517</v>
      </c>
      <c r="AF260" s="103" t="s">
        <v>68</v>
      </c>
      <c r="AG260" s="103" t="s">
        <v>517</v>
      </c>
      <c r="AH260" s="103" t="s">
        <v>68</v>
      </c>
      <c r="AI260" s="103" t="s">
        <v>68</v>
      </c>
      <c r="AJ260" s="103" t="s">
        <v>68</v>
      </c>
      <c r="AK260" s="106"/>
      <c r="AL260" s="70"/>
    </row>
    <row r="261" spans="1:38" s="69" customFormat="1" ht="15" customHeight="1">
      <c r="A261" s="98">
        <v>260</v>
      </c>
      <c r="B261" s="99" t="s">
        <v>13</v>
      </c>
      <c r="C261" s="99" t="s">
        <v>418</v>
      </c>
      <c r="D261" s="99" t="s">
        <v>1120</v>
      </c>
      <c r="E261" s="99" t="s">
        <v>1121</v>
      </c>
      <c r="F261" s="100" t="s">
        <v>1122</v>
      </c>
      <c r="G261" s="100" t="s">
        <v>812</v>
      </c>
      <c r="H261" s="100" t="s">
        <v>61</v>
      </c>
      <c r="I261" s="100" t="s">
        <v>422</v>
      </c>
      <c r="J261" s="101">
        <v>44104</v>
      </c>
      <c r="K261" s="100" t="s">
        <v>423</v>
      </c>
      <c r="L261" s="77" t="str">
        <f>LEFT(Tabla6[[#This Row],[Cedula]],4)&amp;"_"&amp;COUNTIF($Q$2:$Q$63,$Q261)&amp;"_"&amp;COUNTIF($Q$2:Q261,$Q261)</f>
        <v>1818_0_1</v>
      </c>
      <c r="M261" s="94" t="str">
        <f>Tabla6[[#This Row],[Correlativo Beneficiaries]]&amp;"_"&amp;TEXT(COUNTIF($L$2:L261,Tabla6[[#This Row],[Correlativo Beneficiaries]]),"0000")</f>
        <v>1818_0_1_0002</v>
      </c>
      <c r="N261" s="100" t="s">
        <v>1137</v>
      </c>
      <c r="O261" s="100" t="s">
        <v>1138</v>
      </c>
      <c r="P261" s="100" t="s">
        <v>790</v>
      </c>
      <c r="Q261" s="135">
        <v>18187086</v>
      </c>
      <c r="R261" s="100" t="s">
        <v>66</v>
      </c>
      <c r="S261" s="100">
        <v>31</v>
      </c>
      <c r="T261" s="77" t="str">
        <f>IF(Tabla6[[#This Row],[Edad]]="","",IF(Tabla6[[#This Row],[Edad]]&lt;=4,"&lt;5",IF(Tabla6[[#This Row],[Edad]]&lt;=17,"5-17",IF(Tabla6[[#This Row],[Edad]]&lt;=49,"18-49","&gt;50"))))</f>
        <v>18-49</v>
      </c>
      <c r="U261" s="111"/>
      <c r="V261" s="102"/>
      <c r="W261" s="100" t="s">
        <v>68</v>
      </c>
      <c r="X261" s="97" t="s">
        <v>517</v>
      </c>
      <c r="Y261" s="100" t="s">
        <v>517</v>
      </c>
      <c r="Z261" s="100" t="s">
        <v>517</v>
      </c>
      <c r="AA261" s="100" t="s">
        <v>68</v>
      </c>
      <c r="AB261" s="100" t="s">
        <v>68</v>
      </c>
      <c r="AC261" s="100" t="s">
        <v>68</v>
      </c>
      <c r="AD261" s="100" t="s">
        <v>68</v>
      </c>
      <c r="AE261" s="100" t="s">
        <v>517</v>
      </c>
      <c r="AF261" s="100" t="s">
        <v>68</v>
      </c>
      <c r="AG261" s="100" t="s">
        <v>517</v>
      </c>
      <c r="AH261" s="100" t="s">
        <v>68</v>
      </c>
      <c r="AI261" s="100" t="s">
        <v>68</v>
      </c>
      <c r="AJ261" s="100" t="s">
        <v>68</v>
      </c>
      <c r="AK261" s="102"/>
      <c r="AL261" s="163"/>
    </row>
    <row r="262" spans="1:38" s="69" customFormat="1" ht="15" customHeight="1">
      <c r="A262" s="103">
        <v>261</v>
      </c>
      <c r="B262" s="104" t="s">
        <v>13</v>
      </c>
      <c r="C262" s="104" t="s">
        <v>418</v>
      </c>
      <c r="D262" s="104" t="s">
        <v>1047</v>
      </c>
      <c r="E262" s="104" t="s">
        <v>810</v>
      </c>
      <c r="F262" s="103" t="s">
        <v>1139</v>
      </c>
      <c r="G262" s="103" t="s">
        <v>15</v>
      </c>
      <c r="H262" s="103" t="s">
        <v>61</v>
      </c>
      <c r="I262" s="103" t="s">
        <v>422</v>
      </c>
      <c r="J262" s="105">
        <v>44104</v>
      </c>
      <c r="K262" s="103" t="s">
        <v>423</v>
      </c>
      <c r="L262" s="77" t="str">
        <f>LEFT(Tabla6[[#This Row],[Cedula]],4)&amp;"_"&amp;COUNTIF($Q$2:$Q$63,$Q262)&amp;"_"&amp;COUNTIF($Q$2:Q262,$Q262)</f>
        <v>1705_0_1</v>
      </c>
      <c r="M262" s="106"/>
      <c r="N262" s="103" t="s">
        <v>1140</v>
      </c>
      <c r="O262" s="106"/>
      <c r="P262" s="103" t="s">
        <v>1141</v>
      </c>
      <c r="Q262" s="136">
        <v>1705913</v>
      </c>
      <c r="R262" s="103" t="s">
        <v>66</v>
      </c>
      <c r="S262" s="106">
        <v>39</v>
      </c>
      <c r="T262" s="77" t="str">
        <f>IF(Tabla6[[#This Row],[Edad]]="","",IF(Tabla6[[#This Row],[Edad]]&lt;=4,"&lt;5",IF(Tabla6[[#This Row],[Edad]]&lt;=17,"5-17",IF(Tabla6[[#This Row],[Edad]]&lt;=49,"18-49","&gt;50"))))</f>
        <v>18-49</v>
      </c>
      <c r="U262" s="106"/>
      <c r="V262" s="106"/>
      <c r="W262" s="103" t="s">
        <v>68</v>
      </c>
      <c r="X262" s="97" t="s">
        <v>68</v>
      </c>
      <c r="Y262" s="103" t="s">
        <v>67</v>
      </c>
      <c r="Z262" s="103" t="s">
        <v>67</v>
      </c>
      <c r="AA262" s="103" t="s">
        <v>67</v>
      </c>
      <c r="AB262" s="103" t="s">
        <v>68</v>
      </c>
      <c r="AC262" s="103" t="s">
        <v>68</v>
      </c>
      <c r="AD262" s="103" t="s">
        <v>68</v>
      </c>
      <c r="AE262" s="103" t="s">
        <v>68</v>
      </c>
      <c r="AF262" s="103" t="s">
        <v>68</v>
      </c>
      <c r="AG262" s="103" t="s">
        <v>68</v>
      </c>
      <c r="AH262" s="103" t="s">
        <v>68</v>
      </c>
      <c r="AI262" s="103" t="s">
        <v>68</v>
      </c>
      <c r="AJ262" s="103" t="s">
        <v>68</v>
      </c>
      <c r="AK262" s="106"/>
      <c r="AL262" s="70"/>
    </row>
    <row r="263" spans="1:38" s="69" customFormat="1" ht="15" customHeight="1">
      <c r="A263" s="116">
        <v>262</v>
      </c>
      <c r="B263" s="99" t="s">
        <v>13</v>
      </c>
      <c r="C263" s="99" t="s">
        <v>418</v>
      </c>
      <c r="D263" s="99" t="s">
        <v>419</v>
      </c>
      <c r="E263" s="99" t="s">
        <v>12</v>
      </c>
      <c r="F263" s="100" t="s">
        <v>503</v>
      </c>
      <c r="G263" s="100" t="s">
        <v>421</v>
      </c>
      <c r="H263" s="100" t="s">
        <v>61</v>
      </c>
      <c r="I263" s="100" t="s">
        <v>422</v>
      </c>
      <c r="J263" s="101">
        <v>44104</v>
      </c>
      <c r="K263" s="100" t="s">
        <v>423</v>
      </c>
      <c r="L263" s="77" t="str">
        <f>LEFT(Tabla6[[#This Row],[Cedula]],4)&amp;"_"&amp;COUNTIF($Q$2:$Q$63,$Q263)&amp;"_"&amp;COUNTIF($Q$2:Q263,$Q263)</f>
        <v>1403_0_1</v>
      </c>
      <c r="M263" s="102"/>
      <c r="N263" s="100" t="s">
        <v>1142</v>
      </c>
      <c r="O263" s="100" t="s">
        <v>1143</v>
      </c>
      <c r="P263" s="100" t="s">
        <v>220</v>
      </c>
      <c r="Q263" s="131">
        <v>14035515</v>
      </c>
      <c r="R263" s="100" t="s">
        <v>66</v>
      </c>
      <c r="S263" s="102">
        <v>39</v>
      </c>
      <c r="T263" s="77" t="str">
        <f>IF(Tabla6[[#This Row],[Edad]]="","",IF(Tabla6[[#This Row],[Edad]]&lt;=4,"&lt;5",IF(Tabla6[[#This Row],[Edad]]&lt;=17,"5-17",IF(Tabla6[[#This Row],[Edad]]&lt;=49,"18-49","&gt;50"))))</f>
        <v>18-49</v>
      </c>
      <c r="U263" s="102">
        <v>4164088939</v>
      </c>
      <c r="V263" s="102"/>
      <c r="W263" s="100" t="s">
        <v>68</v>
      </c>
      <c r="X263" s="97" t="s">
        <v>68</v>
      </c>
      <c r="Y263" s="100" t="s">
        <v>67</v>
      </c>
      <c r="Z263" s="100" t="s">
        <v>67</v>
      </c>
      <c r="AA263" s="100" t="s">
        <v>67</v>
      </c>
      <c r="AB263" s="100" t="s">
        <v>68</v>
      </c>
      <c r="AC263" s="100" t="s">
        <v>68</v>
      </c>
      <c r="AD263" s="100" t="s">
        <v>68</v>
      </c>
      <c r="AE263" s="100" t="s">
        <v>517</v>
      </c>
      <c r="AF263" s="100" t="s">
        <v>67</v>
      </c>
      <c r="AG263" s="100" t="s">
        <v>68</v>
      </c>
      <c r="AH263" s="100" t="s">
        <v>68</v>
      </c>
      <c r="AI263" s="100" t="s">
        <v>68</v>
      </c>
      <c r="AJ263" s="100" t="s">
        <v>68</v>
      </c>
      <c r="AK263" s="102"/>
      <c r="AL263" s="163"/>
    </row>
    <row r="264" spans="1:38" s="69" customFormat="1" ht="15" customHeight="1">
      <c r="A264" s="106">
        <v>263</v>
      </c>
      <c r="B264" s="104" t="s">
        <v>13</v>
      </c>
      <c r="C264" s="104" t="s">
        <v>418</v>
      </c>
      <c r="D264" s="104" t="s">
        <v>419</v>
      </c>
      <c r="E264" s="104" t="s">
        <v>12</v>
      </c>
      <c r="F264" s="103" t="s">
        <v>485</v>
      </c>
      <c r="G264" s="103" t="s">
        <v>421</v>
      </c>
      <c r="H264" s="103" t="s">
        <v>61</v>
      </c>
      <c r="I264" s="103" t="s">
        <v>422</v>
      </c>
      <c r="J264" s="105">
        <v>44104</v>
      </c>
      <c r="K264" s="103" t="s">
        <v>423</v>
      </c>
      <c r="L264" s="77" t="str">
        <f>LEFT(Tabla6[[#This Row],[Cedula]],4)&amp;"_"&amp;COUNTIF($Q$2:$Q$63,$Q264)&amp;"_"&amp;COUNTIF($Q$2:Q264,$Q264)</f>
        <v>1018_0_1</v>
      </c>
      <c r="M264" s="106"/>
      <c r="N264" s="103" t="s">
        <v>118</v>
      </c>
      <c r="O264" s="106"/>
      <c r="P264" s="103" t="s">
        <v>1143</v>
      </c>
      <c r="Q264" s="132">
        <v>10181820</v>
      </c>
      <c r="R264" s="103" t="s">
        <v>66</v>
      </c>
      <c r="S264" s="106">
        <v>54</v>
      </c>
      <c r="T264" s="77" t="str">
        <f>IF(Tabla6[[#This Row],[Edad]]="","",IF(Tabla6[[#This Row],[Edad]]&lt;=4,"&lt;5",IF(Tabla6[[#This Row],[Edad]]&lt;=17,"5-17",IF(Tabla6[[#This Row],[Edad]]&lt;=49,"18-49","&gt;50"))))</f>
        <v>&gt;50</v>
      </c>
      <c r="U264" s="106"/>
      <c r="V264" s="106"/>
      <c r="W264" s="103" t="s">
        <v>68</v>
      </c>
      <c r="X264" s="97" t="s">
        <v>68</v>
      </c>
      <c r="Y264" s="103" t="s">
        <v>67</v>
      </c>
      <c r="Z264" s="103" t="s">
        <v>67</v>
      </c>
      <c r="AA264" s="103" t="s">
        <v>517</v>
      </c>
      <c r="AB264" s="103" t="s">
        <v>68</v>
      </c>
      <c r="AC264" s="103" t="s">
        <v>68</v>
      </c>
      <c r="AD264" s="103" t="s">
        <v>68</v>
      </c>
      <c r="AE264" s="103" t="s">
        <v>517</v>
      </c>
      <c r="AF264" s="103" t="s">
        <v>67</v>
      </c>
      <c r="AG264" s="103" t="s">
        <v>68</v>
      </c>
      <c r="AH264" s="103" t="s">
        <v>68</v>
      </c>
      <c r="AI264" s="103" t="s">
        <v>68</v>
      </c>
      <c r="AJ264" s="103" t="s">
        <v>68</v>
      </c>
      <c r="AK264" s="106"/>
      <c r="AL264" s="70"/>
    </row>
    <row r="265" spans="1:38" s="69" customFormat="1" ht="15" customHeight="1">
      <c r="A265" s="116">
        <v>264</v>
      </c>
      <c r="B265" s="99" t="s">
        <v>13</v>
      </c>
      <c r="C265" s="99" t="s">
        <v>418</v>
      </c>
      <c r="D265" s="99" t="s">
        <v>419</v>
      </c>
      <c r="E265" s="99" t="s">
        <v>12</v>
      </c>
      <c r="F265" s="100" t="s">
        <v>485</v>
      </c>
      <c r="G265" s="100" t="s">
        <v>421</v>
      </c>
      <c r="H265" s="100" t="s">
        <v>61</v>
      </c>
      <c r="I265" s="100" t="s">
        <v>422</v>
      </c>
      <c r="J265" s="101">
        <v>44104</v>
      </c>
      <c r="K265" s="100" t="s">
        <v>423</v>
      </c>
      <c r="L265" s="77" t="str">
        <f>LEFT(Tabla6[[#This Row],[Cedula]],4)&amp;"_"&amp;COUNTIF($Q$2:$Q$63,$Q265)&amp;"_"&amp;COUNTIF($Q$2:Q265,$Q265)</f>
        <v>1666_0_1</v>
      </c>
      <c r="M265" s="102"/>
      <c r="N265" s="100" t="s">
        <v>98</v>
      </c>
      <c r="O265" s="102"/>
      <c r="P265" s="100" t="s">
        <v>1144</v>
      </c>
      <c r="Q265" s="131">
        <v>16666902</v>
      </c>
      <c r="R265" s="100" t="s">
        <v>66</v>
      </c>
      <c r="S265" s="102">
        <v>33</v>
      </c>
      <c r="T265" s="77" t="str">
        <f>IF(Tabla6[[#This Row],[Edad]]="","",IF(Tabla6[[#This Row],[Edad]]&lt;=4,"&lt;5",IF(Tabla6[[#This Row],[Edad]]&lt;=17,"5-17",IF(Tabla6[[#This Row],[Edad]]&lt;=49,"18-49","&gt;50"))))</f>
        <v>18-49</v>
      </c>
      <c r="U265" s="102">
        <v>4248487237</v>
      </c>
      <c r="V265" s="100" t="s">
        <v>1145</v>
      </c>
      <c r="W265" s="100" t="s">
        <v>68</v>
      </c>
      <c r="X265" s="97" t="s">
        <v>68</v>
      </c>
      <c r="Y265" s="100" t="s">
        <v>67</v>
      </c>
      <c r="Z265" s="100" t="s">
        <v>67</v>
      </c>
      <c r="AA265" s="100" t="s">
        <v>67</v>
      </c>
      <c r="AB265" s="100" t="s">
        <v>68</v>
      </c>
      <c r="AC265" s="100" t="s">
        <v>68</v>
      </c>
      <c r="AD265" s="100" t="s">
        <v>68</v>
      </c>
      <c r="AE265" s="100" t="s">
        <v>517</v>
      </c>
      <c r="AF265" s="100" t="s">
        <v>67</v>
      </c>
      <c r="AG265" s="100" t="s">
        <v>68</v>
      </c>
      <c r="AH265" s="100" t="s">
        <v>68</v>
      </c>
      <c r="AI265" s="100" t="s">
        <v>68</v>
      </c>
      <c r="AJ265" s="100" t="s">
        <v>68</v>
      </c>
      <c r="AK265" s="102"/>
      <c r="AL265" s="163"/>
    </row>
    <row r="266" spans="1:38" s="69" customFormat="1" ht="15" customHeight="1">
      <c r="A266" s="106">
        <v>266</v>
      </c>
      <c r="B266" s="104" t="s">
        <v>13</v>
      </c>
      <c r="C266" s="104" t="s">
        <v>418</v>
      </c>
      <c r="D266" s="104" t="s">
        <v>419</v>
      </c>
      <c r="E266" s="104" t="s">
        <v>12</v>
      </c>
      <c r="F266" s="103" t="s">
        <v>485</v>
      </c>
      <c r="G266" s="103" t="s">
        <v>421</v>
      </c>
      <c r="H266" s="103" t="s">
        <v>1146</v>
      </c>
      <c r="I266" s="103" t="s">
        <v>422</v>
      </c>
      <c r="J266" s="105">
        <v>44104</v>
      </c>
      <c r="K266" s="103" t="s">
        <v>423</v>
      </c>
      <c r="L266" s="77" t="str">
        <f>LEFT(Tabla6[[#This Row],[Cedula]],4)&amp;"_"&amp;COUNTIF($Q$2:$Q$63,$Q266)&amp;"_"&amp;COUNTIF($Q$2:Q266,$Q266)</f>
        <v>6427_0_1</v>
      </c>
      <c r="M266" s="106"/>
      <c r="N266" s="103" t="s">
        <v>1093</v>
      </c>
      <c r="O266" s="106"/>
      <c r="P266" s="103" t="s">
        <v>1147</v>
      </c>
      <c r="Q266" s="132">
        <v>6427481</v>
      </c>
      <c r="R266" s="103" t="s">
        <v>66</v>
      </c>
      <c r="S266" s="106">
        <v>59</v>
      </c>
      <c r="T266" s="77" t="str">
        <f>IF(Tabla6[[#This Row],[Edad]]="","",IF(Tabla6[[#This Row],[Edad]]&lt;=4,"&lt;5",IF(Tabla6[[#This Row],[Edad]]&lt;=17,"5-17",IF(Tabla6[[#This Row],[Edad]]&lt;=49,"18-49","&gt;50"))))</f>
        <v>&gt;50</v>
      </c>
      <c r="U266" s="106"/>
      <c r="V266" s="103" t="s">
        <v>1148</v>
      </c>
      <c r="W266" s="103" t="s">
        <v>68</v>
      </c>
      <c r="X266" s="97" t="s">
        <v>67</v>
      </c>
      <c r="Y266" s="103" t="s">
        <v>67</v>
      </c>
      <c r="Z266" s="103" t="s">
        <v>67</v>
      </c>
      <c r="AA266" s="103" t="s">
        <v>68</v>
      </c>
      <c r="AB266" s="103" t="s">
        <v>68</v>
      </c>
      <c r="AC266" s="103" t="s">
        <v>68</v>
      </c>
      <c r="AD266" s="103" t="s">
        <v>68</v>
      </c>
      <c r="AE266" s="103" t="s">
        <v>517</v>
      </c>
      <c r="AF266" s="103" t="s">
        <v>67</v>
      </c>
      <c r="AG266" s="103" t="s">
        <v>68</v>
      </c>
      <c r="AH266" s="103" t="s">
        <v>68</v>
      </c>
      <c r="AI266" s="103" t="s">
        <v>68</v>
      </c>
      <c r="AJ266" s="103" t="s">
        <v>68</v>
      </c>
      <c r="AK266" s="106"/>
      <c r="AL266" s="70"/>
    </row>
    <row r="267" spans="1:38" s="69" customFormat="1" ht="15" customHeight="1">
      <c r="A267" s="116">
        <v>267</v>
      </c>
      <c r="B267" s="99" t="s">
        <v>13</v>
      </c>
      <c r="C267" s="99" t="s">
        <v>418</v>
      </c>
      <c r="D267" s="99" t="s">
        <v>419</v>
      </c>
      <c r="E267" s="99" t="s">
        <v>12</v>
      </c>
      <c r="F267" s="100" t="s">
        <v>485</v>
      </c>
      <c r="G267" s="100" t="s">
        <v>421</v>
      </c>
      <c r="H267" s="100" t="s">
        <v>1146</v>
      </c>
      <c r="I267" s="100" t="s">
        <v>422</v>
      </c>
      <c r="J267" s="101">
        <v>44104</v>
      </c>
      <c r="K267" s="100" t="s">
        <v>423</v>
      </c>
      <c r="L267" s="77" t="str">
        <f>LEFT(Tabla6[[#This Row],[Cedula]],4)&amp;"_"&amp;COUNTIF($Q$2:$Q$63,$Q267)&amp;"_"&amp;COUNTIF($Q$2:Q267,$Q267)</f>
        <v>6991_0_1</v>
      </c>
      <c r="M267" s="102"/>
      <c r="N267" s="100" t="s">
        <v>506</v>
      </c>
      <c r="O267" s="102"/>
      <c r="P267" s="100" t="s">
        <v>1149</v>
      </c>
      <c r="Q267" s="131">
        <v>6991120</v>
      </c>
      <c r="R267" s="100" t="s">
        <v>66</v>
      </c>
      <c r="S267" s="102">
        <v>89</v>
      </c>
      <c r="T267" s="77" t="str">
        <f>IF(Tabla6[[#This Row],[Edad]]="","",IF(Tabla6[[#This Row],[Edad]]&lt;=4,"&lt;5",IF(Tabla6[[#This Row],[Edad]]&lt;=17,"5-17",IF(Tabla6[[#This Row],[Edad]]&lt;=49,"18-49","&gt;50"))))</f>
        <v>&gt;50</v>
      </c>
      <c r="U267" s="102">
        <v>4142679271</v>
      </c>
      <c r="V267" s="102"/>
      <c r="W267" s="100" t="s">
        <v>68</v>
      </c>
      <c r="X267" s="97" t="s">
        <v>67</v>
      </c>
      <c r="Y267" s="100" t="s">
        <v>67</v>
      </c>
      <c r="Z267" s="100" t="s">
        <v>67</v>
      </c>
      <c r="AA267" s="100" t="s">
        <v>743</v>
      </c>
      <c r="AB267" s="100" t="s">
        <v>68</v>
      </c>
      <c r="AC267" s="100" t="s">
        <v>68</v>
      </c>
      <c r="AD267" s="100" t="s">
        <v>67</v>
      </c>
      <c r="AE267" s="100" t="s">
        <v>517</v>
      </c>
      <c r="AF267" s="100" t="s">
        <v>67</v>
      </c>
      <c r="AG267" s="100" t="s">
        <v>68</v>
      </c>
      <c r="AH267" s="100" t="s">
        <v>68</v>
      </c>
      <c r="AI267" s="100" t="s">
        <v>68</v>
      </c>
      <c r="AJ267" s="100" t="s">
        <v>68</v>
      </c>
      <c r="AK267" s="100" t="s">
        <v>1150</v>
      </c>
      <c r="AL267" s="163"/>
    </row>
    <row r="268" spans="1:38" s="69" customFormat="1" ht="15" customHeight="1">
      <c r="A268" s="106">
        <v>268</v>
      </c>
      <c r="B268" s="104" t="s">
        <v>13</v>
      </c>
      <c r="C268" s="104" t="s">
        <v>418</v>
      </c>
      <c r="D268" s="104" t="s">
        <v>419</v>
      </c>
      <c r="E268" s="104" t="s">
        <v>12</v>
      </c>
      <c r="F268" s="103" t="s">
        <v>485</v>
      </c>
      <c r="G268" s="103" t="s">
        <v>421</v>
      </c>
      <c r="H268" s="103" t="s">
        <v>1146</v>
      </c>
      <c r="I268" s="103" t="s">
        <v>422</v>
      </c>
      <c r="J268" s="105">
        <v>44104</v>
      </c>
      <c r="K268" s="103" t="s">
        <v>423</v>
      </c>
      <c r="L268" s="77" t="str">
        <f>LEFT(Tabla6[[#This Row],[Cedula]],4)&amp;"_"&amp;COUNTIF($Q$2:$Q$63,$Q268)&amp;"_"&amp;COUNTIF($Q$2:Q268,$Q268)</f>
        <v>2694_0_1</v>
      </c>
      <c r="M268" s="106"/>
      <c r="N268" s="103" t="s">
        <v>1151</v>
      </c>
      <c r="O268" s="106"/>
      <c r="P268" s="103" t="s">
        <v>1152</v>
      </c>
      <c r="Q268" s="132">
        <v>26946934</v>
      </c>
      <c r="R268" s="103" t="s">
        <v>66</v>
      </c>
      <c r="S268" s="106">
        <v>21</v>
      </c>
      <c r="T268" s="77" t="str">
        <f>IF(Tabla6[[#This Row],[Edad]]="","",IF(Tabla6[[#This Row],[Edad]]&lt;=4,"&lt;5",IF(Tabla6[[#This Row],[Edad]]&lt;=17,"5-17",IF(Tabla6[[#This Row],[Edad]]&lt;=49,"18-49","&gt;50"))))</f>
        <v>18-49</v>
      </c>
      <c r="U268" s="106">
        <v>4263211566</v>
      </c>
      <c r="V268" s="106"/>
      <c r="W268" s="103" t="s">
        <v>68</v>
      </c>
      <c r="X268" s="97" t="s">
        <v>67</v>
      </c>
      <c r="Y268" s="103" t="s">
        <v>67</v>
      </c>
      <c r="Z268" s="103" t="s">
        <v>67</v>
      </c>
      <c r="AA268" s="103" t="s">
        <v>67</v>
      </c>
      <c r="AB268" s="103" t="s">
        <v>68</v>
      </c>
      <c r="AC268" s="103" t="s">
        <v>68</v>
      </c>
      <c r="AD268" s="103" t="s">
        <v>68</v>
      </c>
      <c r="AE268" s="103" t="s">
        <v>517</v>
      </c>
      <c r="AF268" s="103" t="s">
        <v>67</v>
      </c>
      <c r="AG268" s="103" t="s">
        <v>67</v>
      </c>
      <c r="AH268" s="103" t="s">
        <v>68</v>
      </c>
      <c r="AI268" s="103" t="s">
        <v>68</v>
      </c>
      <c r="AJ268" s="103" t="s">
        <v>68</v>
      </c>
      <c r="AK268" s="106"/>
      <c r="AL268" s="70"/>
    </row>
    <row r="269" spans="1:38" s="69" customFormat="1" ht="15" customHeight="1">
      <c r="A269" s="116">
        <v>269</v>
      </c>
      <c r="B269" s="99" t="s">
        <v>13</v>
      </c>
      <c r="C269" s="99" t="s">
        <v>418</v>
      </c>
      <c r="D269" s="99" t="s">
        <v>419</v>
      </c>
      <c r="E269" s="99" t="s">
        <v>12</v>
      </c>
      <c r="F269" s="100" t="s">
        <v>485</v>
      </c>
      <c r="G269" s="100" t="s">
        <v>421</v>
      </c>
      <c r="H269" s="100" t="s">
        <v>1146</v>
      </c>
      <c r="I269" s="100" t="s">
        <v>422</v>
      </c>
      <c r="J269" s="101">
        <v>44104</v>
      </c>
      <c r="K269" s="100" t="s">
        <v>423</v>
      </c>
      <c r="L269" s="77" t="str">
        <f>LEFT(Tabla6[[#This Row],[Cedula]],4)&amp;"_"&amp;COUNTIF($Q$2:$Q$63,$Q269)&amp;"_"&amp;COUNTIF($Q$2:Q269,$Q269)</f>
        <v>1239_0_1</v>
      </c>
      <c r="M269" s="102"/>
      <c r="N269" s="100" t="s">
        <v>1153</v>
      </c>
      <c r="O269" s="102"/>
      <c r="P269" s="100" t="s">
        <v>1154</v>
      </c>
      <c r="Q269" s="131">
        <v>12396779</v>
      </c>
      <c r="R269" s="100" t="s">
        <v>66</v>
      </c>
      <c r="S269" s="102">
        <v>43</v>
      </c>
      <c r="T269" s="77" t="str">
        <f>IF(Tabla6[[#This Row],[Edad]]="","",IF(Tabla6[[#This Row],[Edad]]&lt;=4,"&lt;5",IF(Tabla6[[#This Row],[Edad]]&lt;=17,"5-17",IF(Tabla6[[#This Row],[Edad]]&lt;=49,"18-49","&gt;50"))))</f>
        <v>18-49</v>
      </c>
      <c r="U269" s="102">
        <v>4164026091</v>
      </c>
      <c r="V269" s="102"/>
      <c r="W269" s="100" t="s">
        <v>68</v>
      </c>
      <c r="X269" s="97" t="s">
        <v>68</v>
      </c>
      <c r="Y269" s="100" t="s">
        <v>67</v>
      </c>
      <c r="Z269" s="100" t="s">
        <v>517</v>
      </c>
      <c r="AA269" s="100" t="s">
        <v>67</v>
      </c>
      <c r="AB269" s="100" t="s">
        <v>68</v>
      </c>
      <c r="AC269" s="100" t="s">
        <v>68</v>
      </c>
      <c r="AD269" s="100" t="s">
        <v>68</v>
      </c>
      <c r="AE269" s="100" t="s">
        <v>68</v>
      </c>
      <c r="AF269" s="100" t="s">
        <v>68</v>
      </c>
      <c r="AG269" s="100" t="s">
        <v>68</v>
      </c>
      <c r="AH269" s="100" t="s">
        <v>68</v>
      </c>
      <c r="AI269" s="100" t="s">
        <v>68</v>
      </c>
      <c r="AJ269" s="100" t="s">
        <v>68</v>
      </c>
      <c r="AK269" s="102"/>
      <c r="AL269" s="163"/>
    </row>
    <row r="270" spans="1:38" s="69" customFormat="1" ht="15" customHeight="1">
      <c r="A270" s="106">
        <v>270</v>
      </c>
      <c r="B270" s="104" t="s">
        <v>13</v>
      </c>
      <c r="C270" s="104" t="s">
        <v>418</v>
      </c>
      <c r="D270" s="104" t="s">
        <v>419</v>
      </c>
      <c r="E270" s="104" t="s">
        <v>12</v>
      </c>
      <c r="F270" s="103" t="s">
        <v>485</v>
      </c>
      <c r="G270" s="103" t="s">
        <v>421</v>
      </c>
      <c r="H270" s="103" t="s">
        <v>1146</v>
      </c>
      <c r="I270" s="103" t="s">
        <v>422</v>
      </c>
      <c r="J270" s="105">
        <v>44104</v>
      </c>
      <c r="K270" s="103" t="s">
        <v>423</v>
      </c>
      <c r="L270" s="77" t="str">
        <f>LEFT(Tabla6[[#This Row],[Cedula]],4)&amp;"_"&amp;COUNTIF($Q$2:$Q$63,$Q270)&amp;"_"&amp;COUNTIF($Q$2:Q270,$Q270)</f>
        <v>1973_0_1</v>
      </c>
      <c r="M270" s="106"/>
      <c r="N270" s="103" t="s">
        <v>206</v>
      </c>
      <c r="O270" s="106"/>
      <c r="P270" s="103" t="s">
        <v>1155</v>
      </c>
      <c r="Q270" s="132">
        <v>19734778</v>
      </c>
      <c r="R270" s="103" t="s">
        <v>66</v>
      </c>
      <c r="S270" s="106">
        <v>30</v>
      </c>
      <c r="T270" s="77" t="str">
        <f>IF(Tabla6[[#This Row],[Edad]]="","",IF(Tabla6[[#This Row],[Edad]]&lt;=4,"&lt;5",IF(Tabla6[[#This Row],[Edad]]&lt;=17,"5-17",IF(Tabla6[[#This Row],[Edad]]&lt;=49,"18-49","&gt;50"))))</f>
        <v>18-49</v>
      </c>
      <c r="U270" s="106">
        <v>426643947</v>
      </c>
      <c r="V270" s="106"/>
      <c r="W270" s="103" t="s">
        <v>68</v>
      </c>
      <c r="X270" s="97" t="s">
        <v>67</v>
      </c>
      <c r="Y270" s="103" t="s">
        <v>67</v>
      </c>
      <c r="Z270" s="103" t="s">
        <v>67</v>
      </c>
      <c r="AA270" s="103" t="s">
        <v>68</v>
      </c>
      <c r="AB270" s="103" t="s">
        <v>68</v>
      </c>
      <c r="AC270" s="103" t="s">
        <v>67</v>
      </c>
      <c r="AD270" s="103" t="s">
        <v>68</v>
      </c>
      <c r="AE270" s="103" t="s">
        <v>68</v>
      </c>
      <c r="AF270" s="103" t="s">
        <v>68</v>
      </c>
      <c r="AG270" s="103" t="s">
        <v>68</v>
      </c>
      <c r="AH270" s="103" t="s">
        <v>68</v>
      </c>
      <c r="AI270" s="103" t="s">
        <v>68</v>
      </c>
      <c r="AJ270" s="103" t="s">
        <v>68</v>
      </c>
      <c r="AK270" s="106"/>
      <c r="AL270" s="70"/>
    </row>
    <row r="271" spans="1:38" s="69" customFormat="1" ht="15" customHeight="1">
      <c r="A271" s="116">
        <v>271</v>
      </c>
      <c r="B271" s="99" t="s">
        <v>13</v>
      </c>
      <c r="C271" s="99" t="s">
        <v>418</v>
      </c>
      <c r="D271" s="99" t="s">
        <v>419</v>
      </c>
      <c r="E271" s="99" t="s">
        <v>12</v>
      </c>
      <c r="F271" s="100" t="s">
        <v>485</v>
      </c>
      <c r="G271" s="100" t="s">
        <v>421</v>
      </c>
      <c r="H271" s="100" t="s">
        <v>1146</v>
      </c>
      <c r="I271" s="100" t="s">
        <v>422</v>
      </c>
      <c r="J271" s="101">
        <v>44104</v>
      </c>
      <c r="K271" s="100" t="s">
        <v>423</v>
      </c>
      <c r="L271" s="77" t="str">
        <f>LEFT(Tabla6[[#This Row],[Cedula]],4)&amp;"_"&amp;COUNTIF($Q$2:$Q$63,$Q271)&amp;"_"&amp;COUNTIF($Q$2:Q271,$Q271)</f>
        <v>1667_0_1</v>
      </c>
      <c r="M271" s="102"/>
      <c r="N271" s="100" t="s">
        <v>886</v>
      </c>
      <c r="O271" s="102"/>
      <c r="P271" s="100" t="s">
        <v>1156</v>
      </c>
      <c r="Q271" s="131">
        <v>16675689</v>
      </c>
      <c r="R271" s="100" t="s">
        <v>66</v>
      </c>
      <c r="S271" s="102">
        <v>36</v>
      </c>
      <c r="T271" s="77" t="str">
        <f>IF(Tabla6[[#This Row],[Edad]]="","",IF(Tabla6[[#This Row],[Edad]]&lt;=4,"&lt;5",IF(Tabla6[[#This Row],[Edad]]&lt;=17,"5-17",IF(Tabla6[[#This Row],[Edad]]&lt;=49,"18-49","&gt;50"))))</f>
        <v>18-49</v>
      </c>
      <c r="U271" s="102">
        <v>4162391923</v>
      </c>
      <c r="V271" s="102"/>
      <c r="W271" s="100" t="s">
        <v>68</v>
      </c>
      <c r="X271" s="97" t="s">
        <v>67</v>
      </c>
      <c r="Y271" s="100" t="s">
        <v>67</v>
      </c>
      <c r="Z271" s="100" t="s">
        <v>67</v>
      </c>
      <c r="AA271" s="100" t="s">
        <v>67</v>
      </c>
      <c r="AB271" s="100" t="s">
        <v>68</v>
      </c>
      <c r="AC271" s="100" t="s">
        <v>68</v>
      </c>
      <c r="AD271" s="100" t="s">
        <v>68</v>
      </c>
      <c r="AE271" s="100" t="s">
        <v>68</v>
      </c>
      <c r="AF271" s="100" t="s">
        <v>68</v>
      </c>
      <c r="AG271" s="100" t="s">
        <v>68</v>
      </c>
      <c r="AH271" s="100" t="s">
        <v>68</v>
      </c>
      <c r="AI271" s="100" t="s">
        <v>68</v>
      </c>
      <c r="AJ271" s="100" t="s">
        <v>68</v>
      </c>
      <c r="AK271" s="102"/>
      <c r="AL271" s="163"/>
    </row>
    <row r="272" spans="1:38" s="69" customFormat="1" ht="15" customHeight="1">
      <c r="A272" s="106">
        <v>272</v>
      </c>
      <c r="B272" s="104" t="s">
        <v>13</v>
      </c>
      <c r="C272" s="104" t="s">
        <v>418</v>
      </c>
      <c r="D272" s="104" t="s">
        <v>419</v>
      </c>
      <c r="E272" s="104" t="s">
        <v>12</v>
      </c>
      <c r="F272" s="103" t="s">
        <v>485</v>
      </c>
      <c r="G272" s="103" t="s">
        <v>421</v>
      </c>
      <c r="H272" s="103" t="s">
        <v>1146</v>
      </c>
      <c r="I272" s="103" t="s">
        <v>422</v>
      </c>
      <c r="J272" s="105">
        <v>44104</v>
      </c>
      <c r="K272" s="103" t="s">
        <v>423</v>
      </c>
      <c r="L272" s="77" t="str">
        <f>LEFT(Tabla6[[#This Row],[Cedula]],4)&amp;"_"&amp;COUNTIF($Q$2:$Q$63,$Q272)&amp;"_"&amp;COUNTIF($Q$2:Q272,$Q272)</f>
        <v>1062_0_1</v>
      </c>
      <c r="M272" s="106"/>
      <c r="N272" s="103" t="s">
        <v>1157</v>
      </c>
      <c r="O272" s="106"/>
      <c r="P272" s="103" t="s">
        <v>97</v>
      </c>
      <c r="Q272" s="132">
        <v>10628875</v>
      </c>
      <c r="R272" s="103" t="s">
        <v>66</v>
      </c>
      <c r="S272" s="106">
        <v>49</v>
      </c>
      <c r="T272" s="77" t="str">
        <f>IF(Tabla6[[#This Row],[Edad]]="","",IF(Tabla6[[#This Row],[Edad]]&lt;=4,"&lt;5",IF(Tabla6[[#This Row],[Edad]]&lt;=17,"5-17",IF(Tabla6[[#This Row],[Edad]]&lt;=49,"18-49","&gt;50"))))</f>
        <v>18-49</v>
      </c>
      <c r="U272" s="106">
        <v>4164233661</v>
      </c>
      <c r="V272" s="106"/>
      <c r="W272" s="103" t="s">
        <v>68</v>
      </c>
      <c r="X272" s="97" t="s">
        <v>67</v>
      </c>
      <c r="Y272" s="103" t="s">
        <v>67</v>
      </c>
      <c r="Z272" s="103" t="s">
        <v>67</v>
      </c>
      <c r="AA272" s="103" t="s">
        <v>67</v>
      </c>
      <c r="AB272" s="103" t="s">
        <v>68</v>
      </c>
      <c r="AC272" s="103" t="s">
        <v>68</v>
      </c>
      <c r="AD272" s="103" t="s">
        <v>68</v>
      </c>
      <c r="AE272" s="103" t="s">
        <v>68</v>
      </c>
      <c r="AF272" s="103" t="s">
        <v>68</v>
      </c>
      <c r="AG272" s="103" t="s">
        <v>68</v>
      </c>
      <c r="AH272" s="103" t="s">
        <v>68</v>
      </c>
      <c r="AI272" s="103" t="s">
        <v>68</v>
      </c>
      <c r="AJ272" s="103" t="s">
        <v>68</v>
      </c>
      <c r="AK272" s="106"/>
      <c r="AL272" s="70"/>
    </row>
    <row r="273" spans="1:38" s="69" customFormat="1" ht="15" customHeight="1">
      <c r="A273" s="116">
        <v>273</v>
      </c>
      <c r="B273" s="99" t="s">
        <v>13</v>
      </c>
      <c r="C273" s="99" t="s">
        <v>418</v>
      </c>
      <c r="D273" s="99" t="s">
        <v>419</v>
      </c>
      <c r="E273" s="99" t="s">
        <v>12</v>
      </c>
      <c r="F273" s="100" t="s">
        <v>485</v>
      </c>
      <c r="G273" s="100" t="s">
        <v>421</v>
      </c>
      <c r="H273" s="100" t="s">
        <v>1146</v>
      </c>
      <c r="I273" s="100" t="s">
        <v>422</v>
      </c>
      <c r="J273" s="101">
        <v>44104</v>
      </c>
      <c r="K273" s="100" t="s">
        <v>423</v>
      </c>
      <c r="L273" s="77" t="str">
        <f>LEFT(Tabla6[[#This Row],[Cedula]],4)&amp;"_"&amp;COUNTIF($Q$2:$Q$63,$Q273)&amp;"_"&amp;COUNTIF($Q$2:Q273,$Q273)</f>
        <v>2422_0_1</v>
      </c>
      <c r="M273" s="102"/>
      <c r="N273" s="100" t="s">
        <v>555</v>
      </c>
      <c r="O273" s="102"/>
      <c r="P273" s="100" t="s">
        <v>1158</v>
      </c>
      <c r="Q273" s="131">
        <v>24222864</v>
      </c>
      <c r="R273" s="100" t="s">
        <v>66</v>
      </c>
      <c r="S273" s="102">
        <v>24</v>
      </c>
      <c r="T273" s="77" t="str">
        <f>IF(Tabla6[[#This Row],[Edad]]="","",IF(Tabla6[[#This Row],[Edad]]&lt;=4,"&lt;5",IF(Tabla6[[#This Row],[Edad]]&lt;=17,"5-17",IF(Tabla6[[#This Row],[Edad]]&lt;=49,"18-49","&gt;50"))))</f>
        <v>18-49</v>
      </c>
      <c r="U273" s="102">
        <v>4241860166</v>
      </c>
      <c r="V273" s="102"/>
      <c r="W273" s="100" t="s">
        <v>68</v>
      </c>
      <c r="X273" s="97" t="s">
        <v>67</v>
      </c>
      <c r="Y273" s="100" t="s">
        <v>67</v>
      </c>
      <c r="Z273" s="100" t="s">
        <v>67</v>
      </c>
      <c r="AA273" s="100" t="s">
        <v>67</v>
      </c>
      <c r="AB273" s="100" t="s">
        <v>68</v>
      </c>
      <c r="AC273" s="100" t="s">
        <v>68</v>
      </c>
      <c r="AD273" s="100" t="s">
        <v>68</v>
      </c>
      <c r="AE273" s="100" t="s">
        <v>68</v>
      </c>
      <c r="AF273" s="100" t="s">
        <v>68</v>
      </c>
      <c r="AG273" s="100" t="s">
        <v>68</v>
      </c>
      <c r="AH273" s="100" t="s">
        <v>68</v>
      </c>
      <c r="AI273" s="100" t="s">
        <v>68</v>
      </c>
      <c r="AJ273" s="100" t="s">
        <v>68</v>
      </c>
      <c r="AK273" s="102"/>
      <c r="AL273" s="163"/>
    </row>
    <row r="274" spans="1:38" s="69" customFormat="1" ht="15" customHeight="1">
      <c r="A274" s="106">
        <v>274</v>
      </c>
      <c r="B274" s="104" t="s">
        <v>13</v>
      </c>
      <c r="C274" s="104" t="s">
        <v>418</v>
      </c>
      <c r="D274" s="104" t="s">
        <v>419</v>
      </c>
      <c r="E274" s="104" t="s">
        <v>12</v>
      </c>
      <c r="F274" s="103" t="s">
        <v>1159</v>
      </c>
      <c r="G274" s="103" t="s">
        <v>421</v>
      </c>
      <c r="H274" s="103" t="s">
        <v>1146</v>
      </c>
      <c r="I274" s="103" t="s">
        <v>422</v>
      </c>
      <c r="J274" s="105">
        <v>44104</v>
      </c>
      <c r="K274" s="103" t="s">
        <v>423</v>
      </c>
      <c r="L274" s="77" t="str">
        <f>LEFT(Tabla6[[#This Row],[Cedula]],4)&amp;"_"&amp;COUNTIF($Q$2:$Q$63,$Q274)&amp;"_"&amp;COUNTIF($Q$2:Q274,$Q274)</f>
        <v>2957_0_1</v>
      </c>
      <c r="M274" s="106"/>
      <c r="N274" s="103" t="s">
        <v>458</v>
      </c>
      <c r="O274" s="106"/>
      <c r="P274" s="103" t="s">
        <v>1160</v>
      </c>
      <c r="Q274" s="132">
        <v>29577536</v>
      </c>
      <c r="R274" s="103" t="s">
        <v>66</v>
      </c>
      <c r="S274" s="106"/>
      <c r="T274" s="77" t="str">
        <f>IF(Tabla6[[#This Row],[Edad]]="","",IF(Tabla6[[#This Row],[Edad]]&lt;=4,"&lt;5",IF(Tabla6[[#This Row],[Edad]]&lt;=17,"5-17",IF(Tabla6[[#This Row],[Edad]]&lt;=49,"18-49","&gt;50"))))</f>
        <v/>
      </c>
      <c r="U274" s="106">
        <v>4262143485</v>
      </c>
      <c r="V274" s="106"/>
      <c r="W274" s="103" t="s">
        <v>68</v>
      </c>
      <c r="X274" s="97" t="s">
        <v>67</v>
      </c>
      <c r="Y274" s="103" t="s">
        <v>67</v>
      </c>
      <c r="Z274" s="103" t="s">
        <v>67</v>
      </c>
      <c r="AA274" s="103" t="s">
        <v>67</v>
      </c>
      <c r="AB274" s="103" t="s">
        <v>68</v>
      </c>
      <c r="AC274" s="103" t="s">
        <v>68</v>
      </c>
      <c r="AD274" s="103" t="s">
        <v>68</v>
      </c>
      <c r="AE274" s="103" t="s">
        <v>68</v>
      </c>
      <c r="AF274" s="103" t="s">
        <v>68</v>
      </c>
      <c r="AG274" s="103" t="s">
        <v>68</v>
      </c>
      <c r="AH274" s="103" t="s">
        <v>68</v>
      </c>
      <c r="AI274" s="103" t="s">
        <v>68</v>
      </c>
      <c r="AJ274" s="103" t="s">
        <v>68</v>
      </c>
      <c r="AK274" s="106"/>
      <c r="AL274" s="70"/>
    </row>
    <row r="275" spans="1:38" s="69" customFormat="1" ht="15" customHeight="1">
      <c r="A275" s="116">
        <v>275</v>
      </c>
      <c r="B275" s="99" t="s">
        <v>13</v>
      </c>
      <c r="C275" s="99" t="s">
        <v>418</v>
      </c>
      <c r="D275" s="99" t="s">
        <v>419</v>
      </c>
      <c r="E275" s="99" t="s">
        <v>12</v>
      </c>
      <c r="F275" s="100" t="s">
        <v>1161</v>
      </c>
      <c r="G275" s="100" t="s">
        <v>421</v>
      </c>
      <c r="H275" s="100" t="s">
        <v>61</v>
      </c>
      <c r="I275" s="100" t="s">
        <v>422</v>
      </c>
      <c r="J275" s="101">
        <v>44104</v>
      </c>
      <c r="K275" s="100" t="s">
        <v>423</v>
      </c>
      <c r="L275" s="77" t="str">
        <f>LEFT(Tabla6[[#This Row],[Cedula]],4)&amp;"_"&amp;COUNTIF($Q$2:$Q$63,$Q275)&amp;"_"&amp;COUNTIF($Q$2:Q275,$Q275)</f>
        <v>3108_0_1</v>
      </c>
      <c r="M275" s="102"/>
      <c r="N275" s="100" t="s">
        <v>1162</v>
      </c>
      <c r="O275" s="100" t="s">
        <v>1163</v>
      </c>
      <c r="P275" s="100" t="s">
        <v>1164</v>
      </c>
      <c r="Q275" s="131">
        <v>31082367</v>
      </c>
      <c r="R275" s="100" t="s">
        <v>66</v>
      </c>
      <c r="S275" s="102">
        <v>16</v>
      </c>
      <c r="T275" s="77" t="str">
        <f>IF(Tabla6[[#This Row],[Edad]]="","",IF(Tabla6[[#This Row],[Edad]]&lt;=4,"&lt;5",IF(Tabla6[[#This Row],[Edad]]&lt;=17,"5-17",IF(Tabla6[[#This Row],[Edad]]&lt;=49,"18-49","&gt;50"))))</f>
        <v>5-17</v>
      </c>
      <c r="U275" s="102">
        <v>4241568589</v>
      </c>
      <c r="V275" s="102"/>
      <c r="W275" s="100" t="s">
        <v>68</v>
      </c>
      <c r="X275" s="97" t="s">
        <v>68</v>
      </c>
      <c r="Y275" s="100" t="s">
        <v>67</v>
      </c>
      <c r="Z275" s="100" t="s">
        <v>68</v>
      </c>
      <c r="AA275" s="100" t="s">
        <v>67</v>
      </c>
      <c r="AB275" s="100" t="s">
        <v>68</v>
      </c>
      <c r="AC275" s="100" t="s">
        <v>67</v>
      </c>
      <c r="AD275" s="100" t="s">
        <v>68</v>
      </c>
      <c r="AE275" s="100" t="s">
        <v>68</v>
      </c>
      <c r="AF275" s="100" t="s">
        <v>67</v>
      </c>
      <c r="AG275" s="100" t="s">
        <v>68</v>
      </c>
      <c r="AH275" s="100" t="s">
        <v>68</v>
      </c>
      <c r="AI275" s="100" t="s">
        <v>68</v>
      </c>
      <c r="AJ275" s="100" t="s">
        <v>68</v>
      </c>
      <c r="AK275" s="102"/>
      <c r="AL275" s="163"/>
    </row>
    <row r="276" spans="1:38" s="69" customFormat="1" ht="15" customHeight="1">
      <c r="A276" s="106">
        <v>276</v>
      </c>
      <c r="B276" s="104" t="s">
        <v>13</v>
      </c>
      <c r="C276" s="104" t="s">
        <v>418</v>
      </c>
      <c r="D276" s="104" t="s">
        <v>419</v>
      </c>
      <c r="E276" s="104" t="s">
        <v>12</v>
      </c>
      <c r="F276" s="103" t="s">
        <v>1161</v>
      </c>
      <c r="G276" s="103" t="s">
        <v>421</v>
      </c>
      <c r="H276" s="103" t="s">
        <v>61</v>
      </c>
      <c r="I276" s="103" t="s">
        <v>422</v>
      </c>
      <c r="J276" s="105">
        <v>44104</v>
      </c>
      <c r="K276" s="103" t="s">
        <v>423</v>
      </c>
      <c r="L276" s="77" t="str">
        <f>LEFT(Tabla6[[#This Row],[Cedula]],4)&amp;"_"&amp;COUNTIF($Q$2:$Q$63,$Q276)&amp;"_"&amp;COUNTIF($Q$2:Q276,$Q276)</f>
        <v>1929_0_1</v>
      </c>
      <c r="M276" s="106"/>
      <c r="N276" s="103" t="s">
        <v>1165</v>
      </c>
      <c r="O276" s="103" t="s">
        <v>803</v>
      </c>
      <c r="P276" s="103" t="s">
        <v>151</v>
      </c>
      <c r="Q276" s="132">
        <v>19290247</v>
      </c>
      <c r="R276" s="103" t="s">
        <v>66</v>
      </c>
      <c r="S276" s="106">
        <v>31</v>
      </c>
      <c r="T276" s="77" t="str">
        <f>IF(Tabla6[[#This Row],[Edad]]="","",IF(Tabla6[[#This Row],[Edad]]&lt;=4,"&lt;5",IF(Tabla6[[#This Row],[Edad]]&lt;=17,"5-17",IF(Tabla6[[#This Row],[Edad]]&lt;=49,"18-49","&gt;50"))))</f>
        <v>18-49</v>
      </c>
      <c r="U276" s="106">
        <v>4241651938</v>
      </c>
      <c r="V276" s="103" t="s">
        <v>1166</v>
      </c>
      <c r="W276" s="103" t="s">
        <v>68</v>
      </c>
      <c r="X276" s="97" t="s">
        <v>68</v>
      </c>
      <c r="Y276" s="103" t="s">
        <v>67</v>
      </c>
      <c r="Z276" s="103" t="s">
        <v>68</v>
      </c>
      <c r="AA276" s="103" t="s">
        <v>67</v>
      </c>
      <c r="AB276" s="103" t="s">
        <v>67</v>
      </c>
      <c r="AC276" s="103" t="s">
        <v>68</v>
      </c>
      <c r="AD276" s="103" t="s">
        <v>67</v>
      </c>
      <c r="AE276" s="103" t="s">
        <v>68</v>
      </c>
      <c r="AF276" s="103" t="s">
        <v>67</v>
      </c>
      <c r="AG276" s="103" t="s">
        <v>68</v>
      </c>
      <c r="AH276" s="103" t="s">
        <v>68</v>
      </c>
      <c r="AI276" s="103" t="s">
        <v>68</v>
      </c>
      <c r="AJ276" s="103" t="s">
        <v>68</v>
      </c>
      <c r="AK276" s="103" t="s">
        <v>1167</v>
      </c>
      <c r="AL276" s="70"/>
    </row>
    <row r="277" spans="1:38" s="69" customFormat="1" ht="15" customHeight="1">
      <c r="A277" s="116">
        <v>277</v>
      </c>
      <c r="B277" s="99" t="s">
        <v>13</v>
      </c>
      <c r="C277" s="99" t="s">
        <v>418</v>
      </c>
      <c r="D277" s="99" t="s">
        <v>419</v>
      </c>
      <c r="E277" s="99" t="s">
        <v>12</v>
      </c>
      <c r="F277" s="100" t="s">
        <v>1161</v>
      </c>
      <c r="G277" s="100" t="s">
        <v>421</v>
      </c>
      <c r="H277" s="100" t="s">
        <v>61</v>
      </c>
      <c r="I277" s="100" t="s">
        <v>422</v>
      </c>
      <c r="J277" s="101">
        <v>44104</v>
      </c>
      <c r="K277" s="100" t="s">
        <v>423</v>
      </c>
      <c r="L277" s="77" t="str">
        <f>LEFT(Tabla6[[#This Row],[Cedula]],4)&amp;"_"&amp;COUNTIF($Q$2:$Q$63,$Q277)&amp;"_"&amp;COUNTIF($Q$2:Q277,$Q277)</f>
        <v>3214_0_1</v>
      </c>
      <c r="M277" s="102"/>
      <c r="N277" s="100" t="s">
        <v>1168</v>
      </c>
      <c r="O277" s="102"/>
      <c r="P277" s="100" t="s">
        <v>1169</v>
      </c>
      <c r="Q277" s="131">
        <v>32142046</v>
      </c>
      <c r="R277" s="100" t="s">
        <v>66</v>
      </c>
      <c r="S277" s="102">
        <v>15</v>
      </c>
      <c r="T277" s="77" t="str">
        <f>IF(Tabla6[[#This Row],[Edad]]="","",IF(Tabla6[[#This Row],[Edad]]&lt;=4,"&lt;5",IF(Tabla6[[#This Row],[Edad]]&lt;=17,"5-17",IF(Tabla6[[#This Row],[Edad]]&lt;=49,"18-49","&gt;50"))))</f>
        <v>5-17</v>
      </c>
      <c r="U277" s="102">
        <v>4162058285</v>
      </c>
      <c r="V277" s="102"/>
      <c r="W277" s="100" t="s">
        <v>68</v>
      </c>
      <c r="X277" s="97" t="s">
        <v>68</v>
      </c>
      <c r="Y277" s="100" t="s">
        <v>67</v>
      </c>
      <c r="Z277" s="100" t="s">
        <v>68</v>
      </c>
      <c r="AA277" s="100" t="s">
        <v>67</v>
      </c>
      <c r="AB277" s="100" t="s">
        <v>68</v>
      </c>
      <c r="AC277" s="100" t="s">
        <v>68</v>
      </c>
      <c r="AD277" s="100" t="s">
        <v>68</v>
      </c>
      <c r="AE277" s="100" t="s">
        <v>68</v>
      </c>
      <c r="AF277" s="100" t="s">
        <v>67</v>
      </c>
      <c r="AG277" s="100" t="s">
        <v>68</v>
      </c>
      <c r="AH277" s="100" t="s">
        <v>68</v>
      </c>
      <c r="AI277" s="100" t="s">
        <v>68</v>
      </c>
      <c r="AJ277" s="100" t="s">
        <v>68</v>
      </c>
      <c r="AK277" s="102"/>
      <c r="AL277" s="163"/>
    </row>
    <row r="278" spans="1:38" s="69" customFormat="1" ht="15" customHeight="1">
      <c r="A278" s="106">
        <v>278</v>
      </c>
      <c r="B278" s="104" t="s">
        <v>13</v>
      </c>
      <c r="C278" s="104" t="s">
        <v>418</v>
      </c>
      <c r="D278" s="104" t="s">
        <v>419</v>
      </c>
      <c r="E278" s="104" t="s">
        <v>12</v>
      </c>
      <c r="F278" s="103" t="s">
        <v>1161</v>
      </c>
      <c r="G278" s="103" t="s">
        <v>421</v>
      </c>
      <c r="H278" s="103" t="s">
        <v>61</v>
      </c>
      <c r="I278" s="103" t="s">
        <v>422</v>
      </c>
      <c r="J278" s="105">
        <v>44104</v>
      </c>
      <c r="K278" s="103" t="s">
        <v>423</v>
      </c>
      <c r="L278" s="77" t="str">
        <f>LEFT(Tabla6[[#This Row],[Cedula]],4)&amp;"_"&amp;COUNTIF($Q$2:$Q$63,$Q278)&amp;"_"&amp;COUNTIF($Q$2:Q278,$Q278)</f>
        <v>3022_0_1</v>
      </c>
      <c r="M278" s="106"/>
      <c r="N278" s="103" t="s">
        <v>487</v>
      </c>
      <c r="O278" s="103" t="s">
        <v>486</v>
      </c>
      <c r="P278" s="103" t="s">
        <v>1170</v>
      </c>
      <c r="Q278" s="132">
        <v>30225105</v>
      </c>
      <c r="R278" s="103" t="s">
        <v>66</v>
      </c>
      <c r="S278" s="106">
        <v>17</v>
      </c>
      <c r="T278" s="77" t="str">
        <f>IF(Tabla6[[#This Row],[Edad]]="","",IF(Tabla6[[#This Row],[Edad]]&lt;=4,"&lt;5",IF(Tabla6[[#This Row],[Edad]]&lt;=17,"5-17",IF(Tabla6[[#This Row],[Edad]]&lt;=49,"18-49","&gt;50"))))</f>
        <v>5-17</v>
      </c>
      <c r="U278" s="106">
        <v>4241320895</v>
      </c>
      <c r="V278" s="103" t="s">
        <v>1171</v>
      </c>
      <c r="W278" s="103" t="s">
        <v>68</v>
      </c>
      <c r="X278" s="97" t="s">
        <v>68</v>
      </c>
      <c r="Y278" s="103" t="s">
        <v>67</v>
      </c>
      <c r="Z278" s="103" t="s">
        <v>517</v>
      </c>
      <c r="AA278" s="103" t="s">
        <v>67</v>
      </c>
      <c r="AB278" s="103" t="s">
        <v>68</v>
      </c>
      <c r="AC278" s="103" t="s">
        <v>68</v>
      </c>
      <c r="AD278" s="103" t="s">
        <v>68</v>
      </c>
      <c r="AE278" s="103" t="s">
        <v>68</v>
      </c>
      <c r="AF278" s="103" t="s">
        <v>67</v>
      </c>
      <c r="AG278" s="103" t="s">
        <v>68</v>
      </c>
      <c r="AH278" s="103" t="s">
        <v>68</v>
      </c>
      <c r="AI278" s="103" t="s">
        <v>68</v>
      </c>
      <c r="AJ278" s="103" t="s">
        <v>68</v>
      </c>
      <c r="AK278" s="106"/>
      <c r="AL278" s="70"/>
    </row>
    <row r="279" spans="1:38" s="69" customFormat="1" ht="15" customHeight="1">
      <c r="A279" s="116">
        <v>279</v>
      </c>
      <c r="B279" s="99" t="s">
        <v>13</v>
      </c>
      <c r="C279" s="99" t="s">
        <v>418</v>
      </c>
      <c r="D279" s="99" t="s">
        <v>419</v>
      </c>
      <c r="E279" s="99" t="s">
        <v>12</v>
      </c>
      <c r="F279" s="100" t="s">
        <v>1161</v>
      </c>
      <c r="G279" s="100" t="s">
        <v>421</v>
      </c>
      <c r="H279" s="100" t="s">
        <v>61</v>
      </c>
      <c r="I279" s="100" t="s">
        <v>422</v>
      </c>
      <c r="J279" s="101">
        <v>44104</v>
      </c>
      <c r="K279" s="100" t="s">
        <v>423</v>
      </c>
      <c r="L279" s="77" t="str">
        <f>LEFT(Tabla6[[#This Row],[Cedula]],4)&amp;"_"&amp;COUNTIF($Q$2:$Q$63,$Q279)&amp;"_"&amp;COUNTIF($Q$2:Q279,$Q279)</f>
        <v>2694_0_1</v>
      </c>
      <c r="M279" s="102"/>
      <c r="N279" s="100" t="s">
        <v>886</v>
      </c>
      <c r="O279" s="100" t="s">
        <v>1076</v>
      </c>
      <c r="P279" s="100" t="s">
        <v>1172</v>
      </c>
      <c r="Q279" s="131">
        <v>26946052</v>
      </c>
      <c r="R279" s="100" t="s">
        <v>66</v>
      </c>
      <c r="S279" s="102">
        <v>19</v>
      </c>
      <c r="T279" s="77" t="str">
        <f>IF(Tabla6[[#This Row],[Edad]]="","",IF(Tabla6[[#This Row],[Edad]]&lt;=4,"&lt;5",IF(Tabla6[[#This Row],[Edad]]&lt;=17,"5-17",IF(Tabla6[[#This Row],[Edad]]&lt;=49,"18-49","&gt;50"))))</f>
        <v>18-49</v>
      </c>
      <c r="U279" s="102">
        <v>4241342369</v>
      </c>
      <c r="V279" s="100" t="s">
        <v>1173</v>
      </c>
      <c r="W279" s="100" t="s">
        <v>68</v>
      </c>
      <c r="X279" s="97" t="s">
        <v>68</v>
      </c>
      <c r="Y279" s="100" t="s">
        <v>67</v>
      </c>
      <c r="Z279" s="100" t="s">
        <v>68</v>
      </c>
      <c r="AA279" s="100" t="s">
        <v>68</v>
      </c>
      <c r="AB279" s="100" t="s">
        <v>68</v>
      </c>
      <c r="AC279" s="100" t="s">
        <v>67</v>
      </c>
      <c r="AD279" s="100" t="s">
        <v>68</v>
      </c>
      <c r="AE279" s="100" t="s">
        <v>68</v>
      </c>
      <c r="AF279" s="100" t="s">
        <v>67</v>
      </c>
      <c r="AG279" s="100" t="s">
        <v>68</v>
      </c>
      <c r="AH279" s="100" t="s">
        <v>68</v>
      </c>
      <c r="AI279" s="100" t="s">
        <v>68</v>
      </c>
      <c r="AJ279" s="100" t="s">
        <v>68</v>
      </c>
      <c r="AK279" s="102"/>
      <c r="AL279" s="163"/>
    </row>
    <row r="280" spans="1:38" s="69" customFormat="1" ht="15" customHeight="1">
      <c r="A280" s="106">
        <v>280</v>
      </c>
      <c r="B280" s="104" t="s">
        <v>13</v>
      </c>
      <c r="C280" s="104" t="s">
        <v>418</v>
      </c>
      <c r="D280" s="104" t="s">
        <v>419</v>
      </c>
      <c r="E280" s="104" t="s">
        <v>12</v>
      </c>
      <c r="F280" s="103" t="s">
        <v>1161</v>
      </c>
      <c r="G280" s="103" t="s">
        <v>421</v>
      </c>
      <c r="H280" s="103" t="s">
        <v>61</v>
      </c>
      <c r="I280" s="103" t="s">
        <v>422</v>
      </c>
      <c r="J280" s="105">
        <v>44104</v>
      </c>
      <c r="K280" s="103" t="s">
        <v>423</v>
      </c>
      <c r="L280" s="77" t="str">
        <f>LEFT(Tabla6[[#This Row],[Cedula]],4)&amp;"_"&amp;COUNTIF($Q$2:$Q$63,$Q280)&amp;"_"&amp;COUNTIF($Q$2:Q280,$Q280)</f>
        <v>2970_0_1</v>
      </c>
      <c r="M280" s="106"/>
      <c r="N280" s="103" t="s">
        <v>803</v>
      </c>
      <c r="O280" s="103" t="s">
        <v>1174</v>
      </c>
      <c r="P280" s="103" t="s">
        <v>1175</v>
      </c>
      <c r="Q280" s="132">
        <v>29706282</v>
      </c>
      <c r="R280" s="103" t="s">
        <v>66</v>
      </c>
      <c r="S280" s="106">
        <v>19</v>
      </c>
      <c r="T280" s="77" t="str">
        <f>IF(Tabla6[[#This Row],[Edad]]="","",IF(Tabla6[[#This Row],[Edad]]&lt;=4,"&lt;5",IF(Tabla6[[#This Row],[Edad]]&lt;=17,"5-17",IF(Tabla6[[#This Row],[Edad]]&lt;=49,"18-49","&gt;50"))))</f>
        <v>18-49</v>
      </c>
      <c r="U280" s="106">
        <v>4241568589</v>
      </c>
      <c r="V280" s="106"/>
      <c r="W280" s="103" t="s">
        <v>68</v>
      </c>
      <c r="X280" s="97" t="s">
        <v>68</v>
      </c>
      <c r="Y280" s="103" t="s">
        <v>67</v>
      </c>
      <c r="Z280" s="103" t="s">
        <v>68</v>
      </c>
      <c r="AA280" s="103" t="s">
        <v>68</v>
      </c>
      <c r="AB280" s="103" t="s">
        <v>68</v>
      </c>
      <c r="AC280" s="103" t="s">
        <v>68</v>
      </c>
      <c r="AD280" s="103" t="s">
        <v>68</v>
      </c>
      <c r="AE280" s="103" t="s">
        <v>68</v>
      </c>
      <c r="AF280" s="103" t="s">
        <v>67</v>
      </c>
      <c r="AG280" s="103" t="s">
        <v>68</v>
      </c>
      <c r="AH280" s="103" t="s">
        <v>68</v>
      </c>
      <c r="AI280" s="103" t="s">
        <v>68</v>
      </c>
      <c r="AJ280" s="103" t="s">
        <v>68</v>
      </c>
      <c r="AK280" s="106"/>
      <c r="AL280" s="70"/>
    </row>
    <row r="281" spans="1:38" s="69" customFormat="1" ht="15" customHeight="1">
      <c r="A281" s="116">
        <v>281</v>
      </c>
      <c r="B281" s="99" t="s">
        <v>13</v>
      </c>
      <c r="C281" s="99" t="s">
        <v>418</v>
      </c>
      <c r="D281" s="99" t="s">
        <v>419</v>
      </c>
      <c r="E281" s="99" t="s">
        <v>12</v>
      </c>
      <c r="F281" s="100" t="s">
        <v>1161</v>
      </c>
      <c r="G281" s="100" t="s">
        <v>421</v>
      </c>
      <c r="H281" s="100" t="s">
        <v>61</v>
      </c>
      <c r="I281" s="100" t="s">
        <v>422</v>
      </c>
      <c r="J281" s="101">
        <v>44104</v>
      </c>
      <c r="K281" s="100" t="s">
        <v>423</v>
      </c>
      <c r="L281" s="77" t="str">
        <f>LEFT(Tabla6[[#This Row],[Cedula]],4)&amp;"_"&amp;COUNTIF($Q$2:$Q$63,$Q281)&amp;"_"&amp;COUNTIF($Q$2:Q281,$Q281)</f>
        <v>3216_0_1</v>
      </c>
      <c r="M281" s="102"/>
      <c r="N281" s="100" t="s">
        <v>1176</v>
      </c>
      <c r="O281" s="100" t="s">
        <v>649</v>
      </c>
      <c r="P281" s="100" t="s">
        <v>1177</v>
      </c>
      <c r="Q281" s="131">
        <v>32165842</v>
      </c>
      <c r="R281" s="100" t="s">
        <v>66</v>
      </c>
      <c r="S281" s="102">
        <v>17</v>
      </c>
      <c r="T281" s="77" t="str">
        <f>IF(Tabla6[[#This Row],[Edad]]="","",IF(Tabla6[[#This Row],[Edad]]&lt;=4,"&lt;5",IF(Tabla6[[#This Row],[Edad]]&lt;=17,"5-17",IF(Tabla6[[#This Row],[Edad]]&lt;=49,"18-49","&gt;50"))))</f>
        <v>5-17</v>
      </c>
      <c r="U281" s="102">
        <v>4241235982</v>
      </c>
      <c r="V281" s="100" t="s">
        <v>1178</v>
      </c>
      <c r="W281" s="100" t="s">
        <v>68</v>
      </c>
      <c r="X281" s="97" t="s">
        <v>68</v>
      </c>
      <c r="Y281" s="100" t="s">
        <v>67</v>
      </c>
      <c r="Z281" s="100" t="s">
        <v>68</v>
      </c>
      <c r="AA281" s="100" t="s">
        <v>68</v>
      </c>
      <c r="AB281" s="100" t="s">
        <v>68</v>
      </c>
      <c r="AC281" s="100" t="s">
        <v>68</v>
      </c>
      <c r="AD281" s="100" t="s">
        <v>68</v>
      </c>
      <c r="AE281" s="100" t="s">
        <v>68</v>
      </c>
      <c r="AF281" s="100" t="s">
        <v>67</v>
      </c>
      <c r="AG281" s="100" t="s">
        <v>68</v>
      </c>
      <c r="AH281" s="100" t="s">
        <v>68</v>
      </c>
      <c r="AI281" s="100" t="s">
        <v>68</v>
      </c>
      <c r="AJ281" s="100" t="s">
        <v>68</v>
      </c>
      <c r="AK281" s="102"/>
      <c r="AL281" s="163"/>
    </row>
    <row r="282" spans="1:38" s="69" customFormat="1" ht="15" customHeight="1">
      <c r="A282" s="106">
        <v>282</v>
      </c>
      <c r="B282" s="104" t="s">
        <v>13</v>
      </c>
      <c r="C282" s="104" t="s">
        <v>418</v>
      </c>
      <c r="D282" s="104" t="s">
        <v>419</v>
      </c>
      <c r="E282" s="104" t="s">
        <v>12</v>
      </c>
      <c r="F282" s="103" t="s">
        <v>1161</v>
      </c>
      <c r="G282" s="103" t="s">
        <v>421</v>
      </c>
      <c r="H282" s="103" t="s">
        <v>61</v>
      </c>
      <c r="I282" s="103" t="s">
        <v>422</v>
      </c>
      <c r="J282" s="105">
        <v>44104</v>
      </c>
      <c r="K282" s="103" t="s">
        <v>423</v>
      </c>
      <c r="L282" s="77" t="str">
        <f>LEFT(Tabla6[[#This Row],[Cedula]],4)&amp;"_"&amp;COUNTIF($Q$2:$Q$63,$Q282)&amp;"_"&amp;COUNTIF($Q$2:Q282,$Q282)</f>
        <v>2983_0_1</v>
      </c>
      <c r="M282" s="106"/>
      <c r="N282" s="103" t="s">
        <v>1179</v>
      </c>
      <c r="O282" s="103" t="s">
        <v>1180</v>
      </c>
      <c r="P282" s="103" t="s">
        <v>1181</v>
      </c>
      <c r="Q282" s="132">
        <v>29832193</v>
      </c>
      <c r="R282" s="103" t="s">
        <v>66</v>
      </c>
      <c r="S282" s="106">
        <v>19</v>
      </c>
      <c r="T282" s="77" t="str">
        <f>IF(Tabla6[[#This Row],[Edad]]="","",IF(Tabla6[[#This Row],[Edad]]&lt;=4,"&lt;5",IF(Tabla6[[#This Row],[Edad]]&lt;=17,"5-17",IF(Tabla6[[#This Row],[Edad]]&lt;=49,"18-49","&gt;50"))))</f>
        <v>18-49</v>
      </c>
      <c r="U282" s="106">
        <v>4142199119</v>
      </c>
      <c r="V282" s="106"/>
      <c r="W282" s="103" t="s">
        <v>68</v>
      </c>
      <c r="X282" s="97" t="s">
        <v>68</v>
      </c>
      <c r="Y282" s="103" t="s">
        <v>67</v>
      </c>
      <c r="Z282" s="103" t="s">
        <v>68</v>
      </c>
      <c r="AA282" s="103" t="s">
        <v>1182</v>
      </c>
      <c r="AB282" s="103" t="s">
        <v>68</v>
      </c>
      <c r="AC282" s="103" t="s">
        <v>67</v>
      </c>
      <c r="AD282" s="103" t="s">
        <v>68</v>
      </c>
      <c r="AE282" s="103" t="s">
        <v>68</v>
      </c>
      <c r="AF282" s="103" t="s">
        <v>67</v>
      </c>
      <c r="AG282" s="103" t="s">
        <v>68</v>
      </c>
      <c r="AH282" s="103" t="s">
        <v>68</v>
      </c>
      <c r="AI282" s="103" t="s">
        <v>68</v>
      </c>
      <c r="AJ282" s="103" t="s">
        <v>68</v>
      </c>
      <c r="AK282" s="106"/>
      <c r="AL282" s="70"/>
    </row>
    <row r="283" spans="1:38" s="69" customFormat="1" ht="15" customHeight="1">
      <c r="A283" s="116">
        <v>283</v>
      </c>
      <c r="B283" s="99" t="s">
        <v>13</v>
      </c>
      <c r="C283" s="99" t="s">
        <v>418</v>
      </c>
      <c r="D283" s="99" t="s">
        <v>419</v>
      </c>
      <c r="E283" s="99" t="s">
        <v>12</v>
      </c>
      <c r="F283" s="100" t="s">
        <v>1161</v>
      </c>
      <c r="G283" s="100" t="s">
        <v>421</v>
      </c>
      <c r="H283" s="100" t="s">
        <v>61</v>
      </c>
      <c r="I283" s="100" t="s">
        <v>422</v>
      </c>
      <c r="J283" s="101">
        <v>44104</v>
      </c>
      <c r="K283" s="100" t="s">
        <v>423</v>
      </c>
      <c r="L283" s="77" t="str">
        <f>LEFT(Tabla6[[#This Row],[Cedula]],4)&amp;"_"&amp;COUNTIF($Q$2:$Q$63,$Q283)&amp;"_"&amp;COUNTIF($Q$2:Q283,$Q283)</f>
        <v>1803_0_1</v>
      </c>
      <c r="M283" s="102"/>
      <c r="N283" s="100" t="s">
        <v>1168</v>
      </c>
      <c r="O283" s="100" t="s">
        <v>109</v>
      </c>
      <c r="P283" s="100" t="s">
        <v>1183</v>
      </c>
      <c r="Q283" s="131">
        <v>18038141</v>
      </c>
      <c r="R283" s="100" t="s">
        <v>66</v>
      </c>
      <c r="S283" s="102">
        <v>32</v>
      </c>
      <c r="T283" s="77" t="str">
        <f>IF(Tabla6[[#This Row],[Edad]]="","",IF(Tabla6[[#This Row],[Edad]]&lt;=4,"&lt;5",IF(Tabla6[[#This Row],[Edad]]&lt;=17,"5-17",IF(Tabla6[[#This Row],[Edad]]&lt;=49,"18-49","&gt;50"))))</f>
        <v>18-49</v>
      </c>
      <c r="U283" s="102">
        <v>4123905406</v>
      </c>
      <c r="V283" s="100" t="s">
        <v>1184</v>
      </c>
      <c r="W283" s="100" t="s">
        <v>68</v>
      </c>
      <c r="X283" s="97" t="s">
        <v>68</v>
      </c>
      <c r="Y283" s="100" t="s">
        <v>67</v>
      </c>
      <c r="Z283" s="100" t="s">
        <v>68</v>
      </c>
      <c r="AA283" s="100" t="s">
        <v>67</v>
      </c>
      <c r="AB283" s="100" t="s">
        <v>68</v>
      </c>
      <c r="AC283" s="100" t="s">
        <v>68</v>
      </c>
      <c r="AD283" s="100" t="s">
        <v>67</v>
      </c>
      <c r="AE283" s="100" t="s">
        <v>68</v>
      </c>
      <c r="AF283" s="100" t="s">
        <v>67</v>
      </c>
      <c r="AG283" s="100" t="s">
        <v>68</v>
      </c>
      <c r="AH283" s="100" t="s">
        <v>68</v>
      </c>
      <c r="AI283" s="100" t="s">
        <v>68</v>
      </c>
      <c r="AJ283" s="100" t="s">
        <v>68</v>
      </c>
      <c r="AK283" s="100" t="s">
        <v>481</v>
      </c>
      <c r="AL283" s="163"/>
    </row>
    <row r="284" spans="1:38" s="69" customFormat="1" ht="15" customHeight="1">
      <c r="A284" s="106">
        <v>284</v>
      </c>
      <c r="B284" s="104" t="s">
        <v>13</v>
      </c>
      <c r="C284" s="104" t="s">
        <v>418</v>
      </c>
      <c r="D284" s="104" t="s">
        <v>419</v>
      </c>
      <c r="E284" s="104" t="s">
        <v>12</v>
      </c>
      <c r="F284" s="103" t="s">
        <v>1161</v>
      </c>
      <c r="G284" s="103" t="s">
        <v>421</v>
      </c>
      <c r="H284" s="103" t="s">
        <v>61</v>
      </c>
      <c r="I284" s="103" t="s">
        <v>422</v>
      </c>
      <c r="J284" s="105">
        <v>44104</v>
      </c>
      <c r="K284" s="103" t="s">
        <v>423</v>
      </c>
      <c r="L284" s="77" t="str">
        <f>LEFT(Tabla6[[#This Row],[Cedula]],4)&amp;"_"&amp;COUNTIF($Q$2:$Q$63,$Q284)&amp;"_"&amp;COUNTIF($Q$2:Q284,$Q284)</f>
        <v>2244_0_1</v>
      </c>
      <c r="M284" s="106"/>
      <c r="N284" s="103" t="s">
        <v>147</v>
      </c>
      <c r="O284" s="106"/>
      <c r="P284" s="103" t="s">
        <v>1185</v>
      </c>
      <c r="Q284" s="132">
        <v>22440803</v>
      </c>
      <c r="R284" s="103" t="s">
        <v>66</v>
      </c>
      <c r="S284" s="106">
        <v>26</v>
      </c>
      <c r="T284" s="77" t="str">
        <f>IF(Tabla6[[#This Row],[Edad]]="","",IF(Tabla6[[#This Row],[Edad]]&lt;=4,"&lt;5",IF(Tabla6[[#This Row],[Edad]]&lt;=17,"5-17",IF(Tabla6[[#This Row],[Edad]]&lt;=49,"18-49","&gt;50"))))</f>
        <v>18-49</v>
      </c>
      <c r="U284" s="106">
        <v>4141830466</v>
      </c>
      <c r="V284" s="103" t="s">
        <v>1186</v>
      </c>
      <c r="W284" s="103" t="s">
        <v>68</v>
      </c>
      <c r="X284" s="97" t="s">
        <v>68</v>
      </c>
      <c r="Y284" s="103" t="s">
        <v>67</v>
      </c>
      <c r="Z284" s="103" t="s">
        <v>68</v>
      </c>
      <c r="AA284" s="103" t="s">
        <v>68</v>
      </c>
      <c r="AB284" s="103" t="s">
        <v>68</v>
      </c>
      <c r="AC284" s="103" t="s">
        <v>67</v>
      </c>
      <c r="AD284" s="103" t="s">
        <v>68</v>
      </c>
      <c r="AE284" s="103" t="s">
        <v>68</v>
      </c>
      <c r="AF284" s="103" t="s">
        <v>67</v>
      </c>
      <c r="AG284" s="103" t="s">
        <v>68</v>
      </c>
      <c r="AH284" s="103" t="s">
        <v>68</v>
      </c>
      <c r="AI284" s="103" t="s">
        <v>68</v>
      </c>
      <c r="AJ284" s="103" t="s">
        <v>68</v>
      </c>
      <c r="AK284" s="106"/>
      <c r="AL284" s="70"/>
    </row>
    <row r="285" spans="1:38" s="69" customFormat="1" ht="15" customHeight="1">
      <c r="A285" s="116">
        <v>285</v>
      </c>
      <c r="B285" s="99" t="s">
        <v>13</v>
      </c>
      <c r="C285" s="99" t="s">
        <v>418</v>
      </c>
      <c r="D285" s="99" t="s">
        <v>419</v>
      </c>
      <c r="E285" s="99" t="s">
        <v>12</v>
      </c>
      <c r="F285" s="100" t="s">
        <v>1161</v>
      </c>
      <c r="G285" s="100" t="s">
        <v>421</v>
      </c>
      <c r="H285" s="100" t="s">
        <v>61</v>
      </c>
      <c r="I285" s="100" t="s">
        <v>422</v>
      </c>
      <c r="J285" s="101">
        <v>44104</v>
      </c>
      <c r="K285" s="100" t="s">
        <v>423</v>
      </c>
      <c r="L285" s="77" t="str">
        <f>LEFT(Tabla6[[#This Row],[Cedula]],4)&amp;"_"&amp;COUNTIF($Q$2:$Q$63,$Q285)&amp;"_"&amp;COUNTIF($Q$2:Q285,$Q285)</f>
        <v>2002_0_1</v>
      </c>
      <c r="M285" s="102"/>
      <c r="N285" s="100" t="s">
        <v>1187</v>
      </c>
      <c r="O285" s="100" t="s">
        <v>177</v>
      </c>
      <c r="P285" s="100" t="s">
        <v>1188</v>
      </c>
      <c r="Q285" s="131">
        <v>20027336</v>
      </c>
      <c r="R285" s="100" t="s">
        <v>66</v>
      </c>
      <c r="S285" s="102">
        <v>30</v>
      </c>
      <c r="T285" s="77" t="str">
        <f>IF(Tabla6[[#This Row],[Edad]]="","",IF(Tabla6[[#This Row],[Edad]]&lt;=4,"&lt;5",IF(Tabla6[[#This Row],[Edad]]&lt;=17,"5-17",IF(Tabla6[[#This Row],[Edad]]&lt;=49,"18-49","&gt;50"))))</f>
        <v>18-49</v>
      </c>
      <c r="U285" s="102">
        <v>4242163553</v>
      </c>
      <c r="V285" s="100" t="s">
        <v>1189</v>
      </c>
      <c r="W285" s="100" t="s">
        <v>68</v>
      </c>
      <c r="X285" s="97" t="s">
        <v>68</v>
      </c>
      <c r="Y285" s="100" t="s">
        <v>67</v>
      </c>
      <c r="Z285" s="100" t="s">
        <v>68</v>
      </c>
      <c r="AA285" s="100" t="s">
        <v>67</v>
      </c>
      <c r="AB285" s="100" t="s">
        <v>68</v>
      </c>
      <c r="AC285" s="100" t="s">
        <v>67</v>
      </c>
      <c r="AD285" s="100" t="s">
        <v>68</v>
      </c>
      <c r="AE285" s="100" t="s">
        <v>68</v>
      </c>
      <c r="AF285" s="100" t="s">
        <v>67</v>
      </c>
      <c r="AG285" s="100" t="s">
        <v>68</v>
      </c>
      <c r="AH285" s="100" t="s">
        <v>68</v>
      </c>
      <c r="AI285" s="100" t="s">
        <v>68</v>
      </c>
      <c r="AJ285" s="100" t="s">
        <v>68</v>
      </c>
      <c r="AK285" s="102"/>
      <c r="AL285" s="163"/>
    </row>
    <row r="286" spans="1:38" s="69" customFormat="1" ht="15" customHeight="1">
      <c r="A286" s="106">
        <v>286</v>
      </c>
      <c r="B286" s="104" t="s">
        <v>13</v>
      </c>
      <c r="C286" s="104" t="s">
        <v>418</v>
      </c>
      <c r="D286" s="104" t="s">
        <v>419</v>
      </c>
      <c r="E286" s="104" t="s">
        <v>12</v>
      </c>
      <c r="F286" s="103" t="s">
        <v>1161</v>
      </c>
      <c r="G286" s="103" t="s">
        <v>421</v>
      </c>
      <c r="H286" s="103" t="s">
        <v>61</v>
      </c>
      <c r="I286" s="103" t="s">
        <v>422</v>
      </c>
      <c r="J286" s="105">
        <v>44104</v>
      </c>
      <c r="K286" s="103" t="s">
        <v>423</v>
      </c>
      <c r="L286" s="77" t="str">
        <f>LEFT(Tabla6[[#This Row],[Cedula]],4)&amp;"_"&amp;COUNTIF($Q$2:$Q$63,$Q286)&amp;"_"&amp;COUNTIF($Q$2:Q286,$Q286)</f>
        <v>2700_0_1</v>
      </c>
      <c r="M286" s="106"/>
      <c r="N286" s="103" t="s">
        <v>803</v>
      </c>
      <c r="O286" s="103" t="s">
        <v>177</v>
      </c>
      <c r="P286" s="103" t="s">
        <v>1190</v>
      </c>
      <c r="Q286" s="132">
        <v>27007614</v>
      </c>
      <c r="R286" s="103" t="s">
        <v>66</v>
      </c>
      <c r="S286" s="106">
        <v>21</v>
      </c>
      <c r="T286" s="77" t="str">
        <f>IF(Tabla6[[#This Row],[Edad]]="","",IF(Tabla6[[#This Row],[Edad]]&lt;=4,"&lt;5",IF(Tabla6[[#This Row],[Edad]]&lt;=17,"5-17",IF(Tabla6[[#This Row],[Edad]]&lt;=49,"18-49","&gt;50"))))</f>
        <v>18-49</v>
      </c>
      <c r="U286" s="106">
        <v>4242996688</v>
      </c>
      <c r="V286" s="106"/>
      <c r="W286" s="103" t="s">
        <v>68</v>
      </c>
      <c r="X286" s="97" t="s">
        <v>68</v>
      </c>
      <c r="Y286" s="103" t="s">
        <v>67</v>
      </c>
      <c r="Z286" s="103" t="s">
        <v>67</v>
      </c>
      <c r="AA286" s="103" t="s">
        <v>68</v>
      </c>
      <c r="AB286" s="103" t="s">
        <v>68</v>
      </c>
      <c r="AC286" s="103" t="s">
        <v>67</v>
      </c>
      <c r="AD286" s="103" t="s">
        <v>68</v>
      </c>
      <c r="AE286" s="103" t="s">
        <v>68</v>
      </c>
      <c r="AF286" s="103" t="s">
        <v>67</v>
      </c>
      <c r="AG286" s="103" t="s">
        <v>68</v>
      </c>
      <c r="AH286" s="103" t="s">
        <v>68</v>
      </c>
      <c r="AI286" s="103" t="s">
        <v>68</v>
      </c>
      <c r="AJ286" s="103" t="s">
        <v>68</v>
      </c>
      <c r="AK286" s="106"/>
      <c r="AL286" s="70"/>
    </row>
    <row r="287" spans="1:38" s="69" customFormat="1" ht="15" customHeight="1">
      <c r="A287" s="116">
        <v>287</v>
      </c>
      <c r="B287" s="99" t="s">
        <v>13</v>
      </c>
      <c r="C287" s="99" t="s">
        <v>418</v>
      </c>
      <c r="D287" s="99" t="s">
        <v>419</v>
      </c>
      <c r="E287" s="99" t="s">
        <v>12</v>
      </c>
      <c r="F287" s="100" t="s">
        <v>1161</v>
      </c>
      <c r="G287" s="100" t="s">
        <v>421</v>
      </c>
      <c r="H287" s="100" t="s">
        <v>61</v>
      </c>
      <c r="I287" s="100" t="s">
        <v>422</v>
      </c>
      <c r="J287" s="101">
        <v>44104</v>
      </c>
      <c r="K287" s="100" t="s">
        <v>423</v>
      </c>
      <c r="L287" s="77" t="str">
        <f>LEFT(Tabla6[[#This Row],[Cedula]],4)&amp;"_"&amp;COUNTIF($Q$2:$Q$63,$Q287)&amp;"_"&amp;COUNTIF($Q$2:Q287,$Q287)</f>
        <v>3282_0_1</v>
      </c>
      <c r="M287" s="102"/>
      <c r="N287" s="100" t="s">
        <v>803</v>
      </c>
      <c r="O287" s="100" t="s">
        <v>177</v>
      </c>
      <c r="P287" s="100" t="s">
        <v>1191</v>
      </c>
      <c r="Q287" s="131">
        <v>32827332</v>
      </c>
      <c r="R287" s="100" t="s">
        <v>66</v>
      </c>
      <c r="S287" s="102">
        <v>18</v>
      </c>
      <c r="T287" s="77" t="str">
        <f>IF(Tabla6[[#This Row],[Edad]]="","",IF(Tabla6[[#This Row],[Edad]]&lt;=4,"&lt;5",IF(Tabla6[[#This Row],[Edad]]&lt;=17,"5-17",IF(Tabla6[[#This Row],[Edad]]&lt;=49,"18-49","&gt;50"))))</f>
        <v>18-49</v>
      </c>
      <c r="U287" s="102">
        <v>4242996688</v>
      </c>
      <c r="V287" s="100" t="s">
        <v>1192</v>
      </c>
      <c r="W287" s="100" t="s">
        <v>68</v>
      </c>
      <c r="X287" s="97" t="s">
        <v>68</v>
      </c>
      <c r="Y287" s="100" t="s">
        <v>67</v>
      </c>
      <c r="Z287" s="100" t="s">
        <v>68</v>
      </c>
      <c r="AA287" s="100" t="s">
        <v>67</v>
      </c>
      <c r="AB287" s="100" t="s">
        <v>67</v>
      </c>
      <c r="AC287" s="100" t="s">
        <v>68</v>
      </c>
      <c r="AD287" s="100" t="s">
        <v>68</v>
      </c>
      <c r="AE287" s="100" t="s">
        <v>68</v>
      </c>
      <c r="AF287" s="100" t="s">
        <v>67</v>
      </c>
      <c r="AG287" s="100" t="s">
        <v>68</v>
      </c>
      <c r="AH287" s="100" t="s">
        <v>68</v>
      </c>
      <c r="AI287" s="100" t="s">
        <v>68</v>
      </c>
      <c r="AJ287" s="100" t="s">
        <v>68</v>
      </c>
      <c r="AK287" s="102"/>
      <c r="AL287" s="163"/>
    </row>
    <row r="288" spans="1:38" s="69" customFormat="1" ht="15" customHeight="1">
      <c r="A288" s="106">
        <v>288</v>
      </c>
      <c r="B288" s="104" t="s">
        <v>13</v>
      </c>
      <c r="C288" s="104" t="s">
        <v>418</v>
      </c>
      <c r="D288" s="104" t="s">
        <v>419</v>
      </c>
      <c r="E288" s="104" t="s">
        <v>12</v>
      </c>
      <c r="F288" s="103" t="s">
        <v>1161</v>
      </c>
      <c r="G288" s="103" t="s">
        <v>421</v>
      </c>
      <c r="H288" s="103" t="s">
        <v>61</v>
      </c>
      <c r="I288" s="103" t="s">
        <v>422</v>
      </c>
      <c r="J288" s="105">
        <v>44104</v>
      </c>
      <c r="K288" s="103" t="s">
        <v>423</v>
      </c>
      <c r="L288" s="77" t="str">
        <f>LEFT(Tabla6[[#This Row],[Cedula]],4)&amp;"_"&amp;COUNTIF($Q$2:$Q$63,$Q288)&amp;"_"&amp;COUNTIF($Q$2:Q288,$Q288)</f>
        <v>2490_0_1</v>
      </c>
      <c r="M288" s="106"/>
      <c r="N288" s="103" t="s">
        <v>1193</v>
      </c>
      <c r="O288" s="103" t="s">
        <v>1194</v>
      </c>
      <c r="P288" s="103" t="s">
        <v>1195</v>
      </c>
      <c r="Q288" s="132">
        <v>24905016</v>
      </c>
      <c r="R288" s="103" t="s">
        <v>66</v>
      </c>
      <c r="S288" s="106">
        <v>27</v>
      </c>
      <c r="T288" s="77" t="str">
        <f>IF(Tabla6[[#This Row],[Edad]]="","",IF(Tabla6[[#This Row],[Edad]]&lt;=4,"&lt;5",IF(Tabla6[[#This Row],[Edad]]&lt;=17,"5-17",IF(Tabla6[[#This Row],[Edad]]&lt;=49,"18-49","&gt;50"))))</f>
        <v>18-49</v>
      </c>
      <c r="U288" s="106">
        <v>4164190591</v>
      </c>
      <c r="V288" s="103" t="s">
        <v>1196</v>
      </c>
      <c r="W288" s="103" t="s">
        <v>68</v>
      </c>
      <c r="X288" s="97" t="s">
        <v>68</v>
      </c>
      <c r="Y288" s="103" t="s">
        <v>67</v>
      </c>
      <c r="Z288" s="103" t="s">
        <v>67</v>
      </c>
      <c r="AA288" s="103" t="s">
        <v>68</v>
      </c>
      <c r="AB288" s="103" t="s">
        <v>68</v>
      </c>
      <c r="AC288" s="103" t="s">
        <v>67</v>
      </c>
      <c r="AD288" s="103" t="s">
        <v>68</v>
      </c>
      <c r="AE288" s="103" t="s">
        <v>68</v>
      </c>
      <c r="AF288" s="103" t="s">
        <v>67</v>
      </c>
      <c r="AG288" s="103" t="s">
        <v>68</v>
      </c>
      <c r="AH288" s="103" t="s">
        <v>68</v>
      </c>
      <c r="AI288" s="103" t="s">
        <v>68</v>
      </c>
      <c r="AJ288" s="103" t="s">
        <v>68</v>
      </c>
      <c r="AK288" s="106"/>
      <c r="AL288" s="70"/>
    </row>
    <row r="289" spans="1:38" s="69" customFormat="1" ht="15" customHeight="1">
      <c r="A289" s="116">
        <v>289</v>
      </c>
      <c r="B289" s="99" t="s">
        <v>13</v>
      </c>
      <c r="C289" s="99" t="s">
        <v>418</v>
      </c>
      <c r="D289" s="99" t="s">
        <v>419</v>
      </c>
      <c r="E289" s="99" t="s">
        <v>12</v>
      </c>
      <c r="F289" s="100" t="s">
        <v>1161</v>
      </c>
      <c r="G289" s="100" t="s">
        <v>421</v>
      </c>
      <c r="H289" s="100" t="s">
        <v>61</v>
      </c>
      <c r="I289" s="100" t="s">
        <v>422</v>
      </c>
      <c r="J289" s="101">
        <v>44104</v>
      </c>
      <c r="K289" s="100" t="s">
        <v>423</v>
      </c>
      <c r="L289" s="77" t="str">
        <f>LEFT(Tabla6[[#This Row],[Cedula]],4)&amp;"_"&amp;COUNTIF($Q$2:$Q$63,$Q289)&amp;"_"&amp;COUNTIF($Q$2:Q289,$Q289)</f>
        <v>2445_0_1</v>
      </c>
      <c r="M289" s="102"/>
      <c r="N289" s="117" t="s">
        <v>177</v>
      </c>
      <c r="O289" s="117" t="s">
        <v>64</v>
      </c>
      <c r="P289" s="117" t="s">
        <v>1197</v>
      </c>
      <c r="Q289" s="137">
        <v>24459622</v>
      </c>
      <c r="R289" s="117" t="s">
        <v>66</v>
      </c>
      <c r="S289" s="118">
        <v>25</v>
      </c>
      <c r="T289" s="77" t="str">
        <f>IF(Tabla6[[#This Row],[Edad]]="","",IF(Tabla6[[#This Row],[Edad]]&lt;=4,"&lt;5",IF(Tabla6[[#This Row],[Edad]]&lt;=17,"5-17",IF(Tabla6[[#This Row],[Edad]]&lt;=49,"18-49","&gt;50"))))</f>
        <v>18-49</v>
      </c>
      <c r="U289" s="118">
        <v>4242539468</v>
      </c>
      <c r="V289" s="117" t="s">
        <v>1198</v>
      </c>
      <c r="W289" s="117" t="s">
        <v>68</v>
      </c>
      <c r="X289" s="97" t="s">
        <v>68</v>
      </c>
      <c r="Y289" s="117" t="s">
        <v>67</v>
      </c>
      <c r="Z289" s="117" t="s">
        <v>68</v>
      </c>
      <c r="AA289" s="117" t="s">
        <v>68</v>
      </c>
      <c r="AB289" s="117" t="s">
        <v>68</v>
      </c>
      <c r="AC289" s="117" t="s">
        <v>1182</v>
      </c>
      <c r="AD289" s="117" t="s">
        <v>68</v>
      </c>
      <c r="AE289" s="117" t="s">
        <v>68</v>
      </c>
      <c r="AF289" s="117" t="s">
        <v>67</v>
      </c>
      <c r="AG289" s="117" t="s">
        <v>68</v>
      </c>
      <c r="AH289" s="117" t="s">
        <v>68</v>
      </c>
      <c r="AI289" s="117" t="s">
        <v>68</v>
      </c>
      <c r="AJ289" s="100" t="s">
        <v>68</v>
      </c>
      <c r="AK289" s="102"/>
      <c r="AL289" s="163"/>
    </row>
    <row r="290" spans="1:38" s="69" customFormat="1" ht="15" customHeight="1">
      <c r="A290" s="106">
        <v>290</v>
      </c>
      <c r="B290" s="104" t="s">
        <v>13</v>
      </c>
      <c r="C290" s="104" t="s">
        <v>418</v>
      </c>
      <c r="D290" s="104" t="s">
        <v>419</v>
      </c>
      <c r="E290" s="104" t="s">
        <v>12</v>
      </c>
      <c r="F290" s="103" t="s">
        <v>1199</v>
      </c>
      <c r="G290" s="103" t="s">
        <v>421</v>
      </c>
      <c r="H290" s="103" t="s">
        <v>1146</v>
      </c>
      <c r="I290" s="103" t="s">
        <v>422</v>
      </c>
      <c r="J290" s="105">
        <v>44104</v>
      </c>
      <c r="K290" s="103" t="s">
        <v>423</v>
      </c>
      <c r="L290" s="77" t="str">
        <f>LEFT(Tabla6[[#This Row],[Cedula]],4)&amp;"_"&amp;COUNTIF($Q$2:$Q$63,$Q290)&amp;"_"&amp;COUNTIF($Q$2:Q290,$Q290)</f>
        <v>2800_0_1</v>
      </c>
      <c r="M290" s="106"/>
      <c r="N290" s="119" t="s">
        <v>82</v>
      </c>
      <c r="O290" s="120"/>
      <c r="P290" s="120" t="s">
        <v>1200</v>
      </c>
      <c r="Q290" s="138">
        <v>28007068</v>
      </c>
      <c r="R290" s="120" t="s">
        <v>66</v>
      </c>
      <c r="S290" s="120" t="s">
        <v>1201</v>
      </c>
      <c r="T290" s="77" t="str">
        <f>IF(Tabla6[[#This Row],[Edad]]="","",IF(Tabla6[[#This Row],[Edad]]&lt;=4,"&lt;5",IF(Tabla6[[#This Row],[Edad]]&lt;=17,"5-17",IF(Tabla6[[#This Row],[Edad]]&lt;=49,"18-49","&gt;50"))))</f>
        <v>&gt;50</v>
      </c>
      <c r="U290" s="120"/>
      <c r="V290" s="120"/>
      <c r="W290" s="120" t="s">
        <v>68</v>
      </c>
      <c r="X290" s="97" t="s">
        <v>68</v>
      </c>
      <c r="Y290" s="120" t="s">
        <v>67</v>
      </c>
      <c r="Z290" s="120" t="s">
        <v>68</v>
      </c>
      <c r="AA290" s="120" t="s">
        <v>67</v>
      </c>
      <c r="AB290" s="120" t="s">
        <v>68</v>
      </c>
      <c r="AC290" s="120" t="s">
        <v>67</v>
      </c>
      <c r="AD290" s="120" t="s">
        <v>67</v>
      </c>
      <c r="AE290" s="120" t="s">
        <v>68</v>
      </c>
      <c r="AF290" s="120" t="s">
        <v>68</v>
      </c>
      <c r="AG290" s="120" t="s">
        <v>67</v>
      </c>
      <c r="AH290" s="120" t="s">
        <v>67</v>
      </c>
      <c r="AI290" s="120" t="s">
        <v>68</v>
      </c>
      <c r="AJ290" s="121" t="s">
        <v>67</v>
      </c>
      <c r="AK290" s="122"/>
      <c r="AL290" s="70"/>
    </row>
    <row r="291" spans="1:38" s="69" customFormat="1" ht="15" customHeight="1">
      <c r="A291" s="116">
        <v>291</v>
      </c>
      <c r="B291" s="99" t="s">
        <v>13</v>
      </c>
      <c r="C291" s="99" t="s">
        <v>418</v>
      </c>
      <c r="D291" s="99" t="s">
        <v>419</v>
      </c>
      <c r="E291" s="99" t="s">
        <v>12</v>
      </c>
      <c r="F291" s="100" t="s">
        <v>1199</v>
      </c>
      <c r="G291" s="100" t="s">
        <v>421</v>
      </c>
      <c r="H291" s="100" t="s">
        <v>1146</v>
      </c>
      <c r="I291" s="100" t="s">
        <v>422</v>
      </c>
      <c r="J291" s="101">
        <v>44104</v>
      </c>
      <c r="K291" s="100" t="s">
        <v>423</v>
      </c>
      <c r="L291" s="77" t="str">
        <f>LEFT(Tabla6[[#This Row],[Cedula]],4)&amp;"_"&amp;COUNTIF($Q$2:$Q$63,$Q291)&amp;"_"&amp;COUNTIF($Q$2:Q291,$Q291)</f>
        <v>1414_0_1</v>
      </c>
      <c r="M291" s="102"/>
      <c r="N291" s="123" t="s">
        <v>90</v>
      </c>
      <c r="O291" s="123"/>
      <c r="P291" s="123" t="s">
        <v>1202</v>
      </c>
      <c r="Q291" s="139">
        <v>14141977</v>
      </c>
      <c r="R291" s="123" t="s">
        <v>66</v>
      </c>
      <c r="S291" s="123" t="s">
        <v>1203</v>
      </c>
      <c r="T291" s="77" t="str">
        <f>IF(Tabla6[[#This Row],[Edad]]="","",IF(Tabla6[[#This Row],[Edad]]&lt;=4,"&lt;5",IF(Tabla6[[#This Row],[Edad]]&lt;=17,"5-17",IF(Tabla6[[#This Row],[Edad]]&lt;=49,"18-49","&gt;50"))))</f>
        <v>&gt;50</v>
      </c>
      <c r="U291" s="123"/>
      <c r="V291" s="123"/>
      <c r="W291" s="123" t="s">
        <v>68</v>
      </c>
      <c r="X291" s="97" t="s">
        <v>68</v>
      </c>
      <c r="Y291" s="123" t="s">
        <v>67</v>
      </c>
      <c r="Z291" s="123" t="s">
        <v>68</v>
      </c>
      <c r="AA291" s="123" t="s">
        <v>67</v>
      </c>
      <c r="AB291" s="123" t="s">
        <v>68</v>
      </c>
      <c r="AC291" s="123" t="s">
        <v>68</v>
      </c>
      <c r="AD291" s="123" t="s">
        <v>67</v>
      </c>
      <c r="AE291" s="123" t="s">
        <v>68</v>
      </c>
      <c r="AF291" s="123" t="s">
        <v>68</v>
      </c>
      <c r="AG291" s="123" t="s">
        <v>67</v>
      </c>
      <c r="AH291" s="123" t="s">
        <v>67</v>
      </c>
      <c r="AI291" s="123" t="s">
        <v>68</v>
      </c>
      <c r="AJ291" s="124" t="s">
        <v>68</v>
      </c>
      <c r="AK291" s="124" t="s">
        <v>67</v>
      </c>
      <c r="AL291" s="163"/>
    </row>
    <row r="292" spans="1:38" s="69" customFormat="1" ht="15" customHeight="1">
      <c r="A292" s="106">
        <v>292</v>
      </c>
      <c r="B292" s="104" t="s">
        <v>13</v>
      </c>
      <c r="C292" s="104" t="s">
        <v>418</v>
      </c>
      <c r="D292" s="104" t="s">
        <v>419</v>
      </c>
      <c r="E292" s="104" t="s">
        <v>12</v>
      </c>
      <c r="F292" s="103" t="s">
        <v>1199</v>
      </c>
      <c r="G292" s="103" t="s">
        <v>421</v>
      </c>
      <c r="H292" s="103" t="s">
        <v>1146</v>
      </c>
      <c r="I292" s="103" t="s">
        <v>422</v>
      </c>
      <c r="J292" s="125">
        <v>44104</v>
      </c>
      <c r="K292" s="103" t="s">
        <v>423</v>
      </c>
      <c r="L292" s="77" t="str">
        <f>LEFT(Tabla6[[#This Row],[Cedula]],4)&amp;"_"&amp;COUNTIF($Q$2:$Q$63,$Q292)&amp;"_"&amp;COUNTIF($Q$2:Q292,$Q292)</f>
        <v>1964_0_1</v>
      </c>
      <c r="M292" s="106"/>
      <c r="N292" s="126" t="s">
        <v>696</v>
      </c>
      <c r="O292" s="123"/>
      <c r="P292" s="123" t="s">
        <v>1204</v>
      </c>
      <c r="Q292" s="139">
        <v>19649178</v>
      </c>
      <c r="R292" s="123" t="s">
        <v>66</v>
      </c>
      <c r="S292" s="123" t="s">
        <v>1205</v>
      </c>
      <c r="T292" s="77" t="str">
        <f>IF(Tabla6[[#This Row],[Edad]]="","",IF(Tabla6[[#This Row],[Edad]]&lt;=4,"&lt;5",IF(Tabla6[[#This Row],[Edad]]&lt;=17,"5-17",IF(Tabla6[[#This Row],[Edad]]&lt;=49,"18-49","&gt;50"))))</f>
        <v>&gt;50</v>
      </c>
      <c r="U292" s="123"/>
      <c r="V292" s="123"/>
      <c r="W292" s="123" t="s">
        <v>68</v>
      </c>
      <c r="X292" s="97" t="s">
        <v>68</v>
      </c>
      <c r="Y292" s="123" t="s">
        <v>67</v>
      </c>
      <c r="Z292" s="123" t="s">
        <v>68</v>
      </c>
      <c r="AA292" s="123" t="s">
        <v>67</v>
      </c>
      <c r="AB292" s="123" t="s">
        <v>68</v>
      </c>
      <c r="AC292" s="123" t="s">
        <v>67</v>
      </c>
      <c r="AD292" s="123" t="s">
        <v>68</v>
      </c>
      <c r="AE292" s="123" t="s">
        <v>68</v>
      </c>
      <c r="AF292" s="123" t="s">
        <v>68</v>
      </c>
      <c r="AG292" s="123" t="s">
        <v>67</v>
      </c>
      <c r="AH292" s="123" t="s">
        <v>67</v>
      </c>
      <c r="AI292" s="127" t="s">
        <v>68</v>
      </c>
      <c r="AJ292" s="103" t="s">
        <v>68</v>
      </c>
      <c r="AK292" s="106"/>
      <c r="AL292" s="70"/>
    </row>
    <row r="293" spans="1:38" s="69" customFormat="1" ht="15" customHeight="1">
      <c r="A293" s="116">
        <v>293</v>
      </c>
      <c r="B293" s="99" t="s">
        <v>13</v>
      </c>
      <c r="C293" s="99" t="s">
        <v>418</v>
      </c>
      <c r="D293" s="99" t="s">
        <v>1090</v>
      </c>
      <c r="E293" s="99" t="s">
        <v>1091</v>
      </c>
      <c r="F293" s="100" t="s">
        <v>811</v>
      </c>
      <c r="G293" s="100" t="s">
        <v>15</v>
      </c>
      <c r="H293" s="100" t="s">
        <v>1146</v>
      </c>
      <c r="I293" s="100" t="s">
        <v>422</v>
      </c>
      <c r="J293" s="128">
        <v>44104</v>
      </c>
      <c r="K293" s="100" t="s">
        <v>423</v>
      </c>
      <c r="L293" s="77" t="str">
        <f>LEFT(Tabla6[[#This Row],[Cedula]],4)&amp;"_"&amp;COUNTIF($Q$2:$Q$63,$Q293)&amp;"_"&amp;COUNTIF($Q$2:Q293,$Q293)</f>
        <v>5956_0_1</v>
      </c>
      <c r="M293" s="102"/>
      <c r="N293" s="124" t="s">
        <v>571</v>
      </c>
      <c r="O293" s="129"/>
      <c r="P293" s="124" t="s">
        <v>1206</v>
      </c>
      <c r="Q293" s="140">
        <v>5956167</v>
      </c>
      <c r="R293" s="124" t="s">
        <v>66</v>
      </c>
      <c r="S293" s="129">
        <v>64</v>
      </c>
      <c r="T293" s="77" t="str">
        <f>IF(Tabla6[[#This Row],[Edad]]="","",IF(Tabla6[[#This Row],[Edad]]&lt;=4,"&lt;5",IF(Tabla6[[#This Row],[Edad]]&lt;=17,"5-17",IF(Tabla6[[#This Row],[Edad]]&lt;=49,"18-49","&gt;50"))))</f>
        <v>&gt;50</v>
      </c>
      <c r="U293" s="129">
        <v>4242421881</v>
      </c>
      <c r="V293" s="129"/>
      <c r="W293" s="124" t="s">
        <v>68</v>
      </c>
      <c r="X293" s="97" t="s">
        <v>68</v>
      </c>
      <c r="Y293" s="124" t="s">
        <v>68</v>
      </c>
      <c r="Z293" s="124" t="s">
        <v>67</v>
      </c>
      <c r="AA293" s="124" t="s">
        <v>67</v>
      </c>
      <c r="AB293" s="124" t="s">
        <v>68</v>
      </c>
      <c r="AC293" s="124" t="s">
        <v>68</v>
      </c>
      <c r="AD293" s="124" t="s">
        <v>67</v>
      </c>
      <c r="AE293" s="124" t="s">
        <v>67</v>
      </c>
      <c r="AF293" s="124" t="s">
        <v>68</v>
      </c>
      <c r="AG293" s="124" t="s">
        <v>68</v>
      </c>
      <c r="AH293" s="124" t="s">
        <v>68</v>
      </c>
      <c r="AI293" s="124" t="s">
        <v>68</v>
      </c>
      <c r="AJ293" s="100" t="s">
        <v>68</v>
      </c>
      <c r="AK293" s="100" t="s">
        <v>1207</v>
      </c>
      <c r="AL293" s="163"/>
    </row>
    <row r="294" spans="1:38" s="69" customFormat="1" ht="15" customHeight="1">
      <c r="A294" s="106">
        <v>294</v>
      </c>
      <c r="B294" s="104" t="s">
        <v>13</v>
      </c>
      <c r="C294" s="104" t="s">
        <v>418</v>
      </c>
      <c r="D294" s="104" t="s">
        <v>1090</v>
      </c>
      <c r="E294" s="104" t="s">
        <v>1091</v>
      </c>
      <c r="F294" s="103" t="s">
        <v>811</v>
      </c>
      <c r="G294" s="103" t="s">
        <v>15</v>
      </c>
      <c r="H294" s="103" t="s">
        <v>1146</v>
      </c>
      <c r="I294" s="103" t="s">
        <v>422</v>
      </c>
      <c r="J294" s="105">
        <v>44104</v>
      </c>
      <c r="K294" s="103" t="s">
        <v>423</v>
      </c>
      <c r="L294" s="77" t="str">
        <f>LEFT(Tabla6[[#This Row],[Cedula]],4)&amp;"_"&amp;COUNTIF($Q$2:$Q$63,$Q294)&amp;"_"&amp;COUNTIF($Q$2:Q294,$Q294)</f>
        <v>2258_0_1</v>
      </c>
      <c r="M294" s="103"/>
      <c r="N294" s="103" t="s">
        <v>109</v>
      </c>
      <c r="O294" s="106"/>
      <c r="P294" s="103" t="s">
        <v>1208</v>
      </c>
      <c r="Q294" s="132">
        <v>2258452</v>
      </c>
      <c r="R294" s="103" t="s">
        <v>66</v>
      </c>
      <c r="S294" s="106">
        <v>86</v>
      </c>
      <c r="T294" s="77" t="str">
        <f>IF(Tabla6[[#This Row],[Edad]]="","",IF(Tabla6[[#This Row],[Edad]]&lt;=4,"&lt;5",IF(Tabla6[[#This Row],[Edad]]&lt;=17,"5-17",IF(Tabla6[[#This Row],[Edad]]&lt;=49,"18-49","&gt;50"))))</f>
        <v>&gt;50</v>
      </c>
      <c r="U294" s="106">
        <v>4261128581</v>
      </c>
      <c r="V294" s="106"/>
      <c r="W294" s="103" t="s">
        <v>68</v>
      </c>
      <c r="X294" s="97" t="s">
        <v>68</v>
      </c>
      <c r="Y294" s="103" t="s">
        <v>68</v>
      </c>
      <c r="Z294" s="103" t="s">
        <v>67</v>
      </c>
      <c r="AA294" s="103" t="s">
        <v>67</v>
      </c>
      <c r="AB294" s="103" t="s">
        <v>68</v>
      </c>
      <c r="AC294" s="103" t="s">
        <v>68</v>
      </c>
      <c r="AD294" s="103" t="s">
        <v>67</v>
      </c>
      <c r="AE294" s="103" t="s">
        <v>67</v>
      </c>
      <c r="AF294" s="103" t="s">
        <v>68</v>
      </c>
      <c r="AG294" s="103" t="s">
        <v>68</v>
      </c>
      <c r="AH294" s="103" t="s">
        <v>68</v>
      </c>
      <c r="AI294" s="103" t="s">
        <v>68</v>
      </c>
      <c r="AJ294" s="103" t="s">
        <v>68</v>
      </c>
      <c r="AK294" s="103" t="s">
        <v>1207</v>
      </c>
      <c r="AL294" s="70"/>
    </row>
    <row r="295" spans="1:38" s="69" customFormat="1" ht="15" customHeight="1">
      <c r="A295" s="116">
        <v>295</v>
      </c>
      <c r="B295" s="99" t="s">
        <v>13</v>
      </c>
      <c r="C295" s="99" t="s">
        <v>418</v>
      </c>
      <c r="D295" s="99" t="s">
        <v>1090</v>
      </c>
      <c r="E295" s="99" t="s">
        <v>1091</v>
      </c>
      <c r="F295" s="100" t="s">
        <v>811</v>
      </c>
      <c r="G295" s="100" t="s">
        <v>15</v>
      </c>
      <c r="H295" s="100" t="s">
        <v>1146</v>
      </c>
      <c r="I295" s="100" t="s">
        <v>422</v>
      </c>
      <c r="J295" s="101">
        <v>44104</v>
      </c>
      <c r="K295" s="100" t="s">
        <v>423</v>
      </c>
      <c r="L295" s="77" t="str">
        <f>LEFT(Tabla6[[#This Row],[Cedula]],4)&amp;"_"&amp;COUNTIF($Q$2:$Q$63,$Q295)&amp;"_"&amp;COUNTIF($Q$2:Q295,$Q295)</f>
        <v>1587_0_1</v>
      </c>
      <c r="M295" s="100"/>
      <c r="N295" s="100" t="s">
        <v>1209</v>
      </c>
      <c r="O295" s="100" t="s">
        <v>1210</v>
      </c>
      <c r="P295" s="100" t="s">
        <v>434</v>
      </c>
      <c r="Q295" s="131">
        <v>15871568</v>
      </c>
      <c r="R295" s="100" t="s">
        <v>66</v>
      </c>
      <c r="S295" s="102">
        <v>69</v>
      </c>
      <c r="T295" s="77" t="str">
        <f>IF(Tabla6[[#This Row],[Edad]]="","",IF(Tabla6[[#This Row],[Edad]]&lt;=4,"&lt;5",IF(Tabla6[[#This Row],[Edad]]&lt;=17,"5-17",IF(Tabla6[[#This Row],[Edad]]&lt;=49,"18-49","&gt;50"))))</f>
        <v>&gt;50</v>
      </c>
      <c r="U295" s="102">
        <v>4127303965</v>
      </c>
      <c r="V295" s="102"/>
      <c r="W295" s="100" t="s">
        <v>68</v>
      </c>
      <c r="X295" s="97" t="s">
        <v>68</v>
      </c>
      <c r="Y295" s="100" t="s">
        <v>68</v>
      </c>
      <c r="Z295" s="100" t="s">
        <v>67</v>
      </c>
      <c r="AA295" s="100" t="s">
        <v>67</v>
      </c>
      <c r="AB295" s="100" t="s">
        <v>68</v>
      </c>
      <c r="AC295" s="100" t="s">
        <v>68</v>
      </c>
      <c r="AD295" s="100" t="s">
        <v>67</v>
      </c>
      <c r="AE295" s="100" t="s">
        <v>67</v>
      </c>
      <c r="AF295" s="100" t="s">
        <v>68</v>
      </c>
      <c r="AG295" s="100" t="s">
        <v>68</v>
      </c>
      <c r="AH295" s="100" t="s">
        <v>68</v>
      </c>
      <c r="AI295" s="100" t="s">
        <v>68</v>
      </c>
      <c r="AJ295" s="100" t="s">
        <v>68</v>
      </c>
      <c r="AK295" s="100" t="s">
        <v>1211</v>
      </c>
      <c r="AL295" s="163"/>
    </row>
    <row r="296" spans="1:38" s="69" customFormat="1" ht="15" customHeight="1">
      <c r="A296" s="106">
        <v>296</v>
      </c>
      <c r="B296" s="104" t="s">
        <v>13</v>
      </c>
      <c r="C296" s="104" t="s">
        <v>418</v>
      </c>
      <c r="D296" s="104" t="s">
        <v>1090</v>
      </c>
      <c r="E296" s="104" t="s">
        <v>1091</v>
      </c>
      <c r="F296" s="103" t="s">
        <v>811</v>
      </c>
      <c r="G296" s="103" t="s">
        <v>15</v>
      </c>
      <c r="H296" s="103" t="s">
        <v>1146</v>
      </c>
      <c r="I296" s="103" t="s">
        <v>422</v>
      </c>
      <c r="J296" s="105">
        <v>44104</v>
      </c>
      <c r="K296" s="103" t="s">
        <v>423</v>
      </c>
      <c r="L296" s="77" t="str">
        <f>LEFT(Tabla6[[#This Row],[Cedula]],4)&amp;"_"&amp;COUNTIF($Q$2:$Q$63,$Q296)&amp;"_"&amp;COUNTIF($Q$2:Q296,$Q296)</f>
        <v>1503_0_1</v>
      </c>
      <c r="M296" s="103"/>
      <c r="N296" s="103" t="s">
        <v>1212</v>
      </c>
      <c r="O296" s="103" t="s">
        <v>1213</v>
      </c>
      <c r="P296" s="103" t="s">
        <v>1123</v>
      </c>
      <c r="Q296" s="132">
        <v>15036777</v>
      </c>
      <c r="R296" s="103" t="s">
        <v>66</v>
      </c>
      <c r="S296" s="106">
        <v>40</v>
      </c>
      <c r="T296" s="77" t="str">
        <f>IF(Tabla6[[#This Row],[Edad]]="","",IF(Tabla6[[#This Row],[Edad]]&lt;=4,"&lt;5",IF(Tabla6[[#This Row],[Edad]]&lt;=17,"5-17",IF(Tabla6[[#This Row],[Edad]]&lt;=49,"18-49","&gt;50"))))</f>
        <v>18-49</v>
      </c>
      <c r="U296" s="106">
        <v>4168350900</v>
      </c>
      <c r="V296" s="106"/>
      <c r="W296" s="103" t="s">
        <v>68</v>
      </c>
      <c r="X296" s="97" t="s">
        <v>68</v>
      </c>
      <c r="Y296" s="103" t="s">
        <v>68</v>
      </c>
      <c r="Z296" s="103" t="s">
        <v>67</v>
      </c>
      <c r="AA296" s="103" t="s">
        <v>67</v>
      </c>
      <c r="AB296" s="103" t="s">
        <v>68</v>
      </c>
      <c r="AC296" s="103" t="s">
        <v>68</v>
      </c>
      <c r="AD296" s="103" t="s">
        <v>67</v>
      </c>
      <c r="AE296" s="103" t="s">
        <v>67</v>
      </c>
      <c r="AF296" s="103" t="s">
        <v>68</v>
      </c>
      <c r="AG296" s="103" t="s">
        <v>68</v>
      </c>
      <c r="AH296" s="103" t="s">
        <v>68</v>
      </c>
      <c r="AI296" s="103" t="s">
        <v>68</v>
      </c>
      <c r="AJ296" s="103" t="s">
        <v>68</v>
      </c>
      <c r="AK296" s="106"/>
      <c r="AL296" s="70"/>
    </row>
    <row r="297" spans="1:38" s="69" customFormat="1" ht="15" customHeight="1">
      <c r="A297" s="116">
        <v>297</v>
      </c>
      <c r="B297" s="99" t="s">
        <v>13</v>
      </c>
      <c r="C297" s="99" t="s">
        <v>418</v>
      </c>
      <c r="D297" s="99" t="s">
        <v>1090</v>
      </c>
      <c r="E297" s="99" t="s">
        <v>1091</v>
      </c>
      <c r="F297" s="100" t="s">
        <v>811</v>
      </c>
      <c r="G297" s="100" t="s">
        <v>15</v>
      </c>
      <c r="H297" s="100" t="s">
        <v>1146</v>
      </c>
      <c r="I297" s="100" t="s">
        <v>422</v>
      </c>
      <c r="J297" s="101">
        <v>44104</v>
      </c>
      <c r="K297" s="100" t="s">
        <v>423</v>
      </c>
      <c r="L297" s="77" t="str">
        <f>LEFT(Tabla6[[#This Row],[Cedula]],4)&amp;"_"&amp;COUNTIF($Q$2:$Q$63,$Q297)&amp;"_"&amp;COUNTIF($Q$2:Q297,$Q297)</f>
        <v>6263_0_1</v>
      </c>
      <c r="M297" s="100"/>
      <c r="N297" s="100" t="s">
        <v>1214</v>
      </c>
      <c r="O297" s="100" t="s">
        <v>668</v>
      </c>
      <c r="P297" s="100" t="s">
        <v>1215</v>
      </c>
      <c r="Q297" s="131">
        <v>6263006</v>
      </c>
      <c r="R297" s="100" t="s">
        <v>66</v>
      </c>
      <c r="S297" s="102">
        <v>56</v>
      </c>
      <c r="T297" s="77" t="str">
        <f>IF(Tabla6[[#This Row],[Edad]]="","",IF(Tabla6[[#This Row],[Edad]]&lt;=4,"&lt;5",IF(Tabla6[[#This Row],[Edad]]&lt;=17,"5-17",IF(Tabla6[[#This Row],[Edad]]&lt;=49,"18-49","&gt;50"))))</f>
        <v>&gt;50</v>
      </c>
      <c r="U297" s="102">
        <v>4125660920</v>
      </c>
      <c r="V297" s="102"/>
      <c r="W297" s="100" t="s">
        <v>68</v>
      </c>
      <c r="X297" s="97" t="s">
        <v>68</v>
      </c>
      <c r="Y297" s="100" t="s">
        <v>68</v>
      </c>
      <c r="Z297" s="100" t="s">
        <v>67</v>
      </c>
      <c r="AA297" s="100" t="s">
        <v>67</v>
      </c>
      <c r="AB297" s="100" t="s">
        <v>68</v>
      </c>
      <c r="AC297" s="100" t="s">
        <v>68</v>
      </c>
      <c r="AD297" s="100" t="s">
        <v>67</v>
      </c>
      <c r="AE297" s="100" t="s">
        <v>67</v>
      </c>
      <c r="AF297" s="100" t="s">
        <v>68</v>
      </c>
      <c r="AG297" s="100" t="s">
        <v>68</v>
      </c>
      <c r="AH297" s="100" t="s">
        <v>68</v>
      </c>
      <c r="AI297" s="100" t="s">
        <v>68</v>
      </c>
      <c r="AJ297" s="100" t="s">
        <v>68</v>
      </c>
      <c r="AK297" s="100" t="s">
        <v>1216</v>
      </c>
      <c r="AL297" s="163"/>
    </row>
    <row r="298" spans="1:38" s="69" customFormat="1" ht="15" customHeight="1">
      <c r="A298" s="106">
        <v>298</v>
      </c>
      <c r="B298" s="104" t="s">
        <v>13</v>
      </c>
      <c r="C298" s="104" t="s">
        <v>418</v>
      </c>
      <c r="D298" s="104" t="s">
        <v>1090</v>
      </c>
      <c r="E298" s="104" t="s">
        <v>1091</v>
      </c>
      <c r="F298" s="103" t="s">
        <v>811</v>
      </c>
      <c r="G298" s="103" t="s">
        <v>15</v>
      </c>
      <c r="H298" s="103" t="s">
        <v>1146</v>
      </c>
      <c r="I298" s="103" t="s">
        <v>422</v>
      </c>
      <c r="J298" s="105">
        <v>44104</v>
      </c>
      <c r="K298" s="103" t="s">
        <v>423</v>
      </c>
      <c r="L298" s="77" t="str">
        <f>LEFT(Tabla6[[#This Row],[Cedula]],4)&amp;"_"&amp;COUNTIF($Q$2:$Q$63,$Q298)&amp;"_"&amp;COUNTIF($Q$2:Q298,$Q298)</f>
        <v>2766_0_1</v>
      </c>
      <c r="M298" s="103"/>
      <c r="N298" s="103" t="s">
        <v>109</v>
      </c>
      <c r="O298" s="103" t="s">
        <v>886</v>
      </c>
      <c r="P298" s="103" t="s">
        <v>622</v>
      </c>
      <c r="Q298" s="132">
        <v>27660139</v>
      </c>
      <c r="R298" s="103" t="s">
        <v>66</v>
      </c>
      <c r="S298" s="106">
        <v>23</v>
      </c>
      <c r="T298" s="77" t="str">
        <f>IF(Tabla6[[#This Row],[Edad]]="","",IF(Tabla6[[#This Row],[Edad]]&lt;=4,"&lt;5",IF(Tabla6[[#This Row],[Edad]]&lt;=17,"5-17",IF(Tabla6[[#This Row],[Edad]]&lt;=49,"18-49","&gt;50"))))</f>
        <v>18-49</v>
      </c>
      <c r="U298" s="106">
        <v>4241728106</v>
      </c>
      <c r="V298" s="106"/>
      <c r="W298" s="103" t="s">
        <v>68</v>
      </c>
      <c r="X298" s="97" t="s">
        <v>68</v>
      </c>
      <c r="Y298" s="103" t="s">
        <v>68</v>
      </c>
      <c r="Z298" s="103" t="s">
        <v>67</v>
      </c>
      <c r="AA298" s="103" t="s">
        <v>67</v>
      </c>
      <c r="AB298" s="103" t="s">
        <v>68</v>
      </c>
      <c r="AC298" s="103" t="s">
        <v>67</v>
      </c>
      <c r="AD298" s="103" t="s">
        <v>68</v>
      </c>
      <c r="AE298" s="103" t="s">
        <v>68</v>
      </c>
      <c r="AF298" s="103" t="s">
        <v>68</v>
      </c>
      <c r="AG298" s="103" t="s">
        <v>68</v>
      </c>
      <c r="AH298" s="103" t="s">
        <v>68</v>
      </c>
      <c r="AI298" s="103" t="s">
        <v>68</v>
      </c>
      <c r="AJ298" s="103" t="s">
        <v>68</v>
      </c>
      <c r="AK298" s="106"/>
      <c r="AL298" s="70"/>
    </row>
    <row r="299" spans="1:38" s="69" customFormat="1" ht="15" customHeight="1">
      <c r="A299" s="116">
        <v>299</v>
      </c>
      <c r="B299" s="99" t="s">
        <v>13</v>
      </c>
      <c r="C299" s="99" t="s">
        <v>418</v>
      </c>
      <c r="D299" s="99" t="s">
        <v>1090</v>
      </c>
      <c r="E299" s="99" t="s">
        <v>1091</v>
      </c>
      <c r="F299" s="100" t="s">
        <v>811</v>
      </c>
      <c r="G299" s="100" t="s">
        <v>15</v>
      </c>
      <c r="H299" s="100" t="s">
        <v>1146</v>
      </c>
      <c r="I299" s="100" t="s">
        <v>422</v>
      </c>
      <c r="J299" s="101">
        <v>44104</v>
      </c>
      <c r="K299" s="100" t="s">
        <v>423</v>
      </c>
      <c r="L299" s="77" t="str">
        <f>LEFT(Tabla6[[#This Row],[Cedula]],4)&amp;"_"&amp;COUNTIF($Q$2:$Q$63,$Q299)&amp;"_"&amp;COUNTIF($Q$2:Q299,$Q299)</f>
        <v>9349_0_1</v>
      </c>
      <c r="M299" s="100"/>
      <c r="N299" s="100" t="s">
        <v>891</v>
      </c>
      <c r="O299" s="102"/>
      <c r="P299" s="100" t="s">
        <v>1217</v>
      </c>
      <c r="Q299" s="131">
        <v>9349613</v>
      </c>
      <c r="R299" s="100" t="s">
        <v>66</v>
      </c>
      <c r="S299" s="102">
        <v>45</v>
      </c>
      <c r="T299" s="77" t="str">
        <f>IF(Tabla6[[#This Row],[Edad]]="","",IF(Tabla6[[#This Row],[Edad]]&lt;=4,"&lt;5",IF(Tabla6[[#This Row],[Edad]]&lt;=17,"5-17",IF(Tabla6[[#This Row],[Edad]]&lt;=49,"18-49","&gt;50"))))</f>
        <v>18-49</v>
      </c>
      <c r="U299" s="102">
        <v>4169026353</v>
      </c>
      <c r="V299" s="102"/>
      <c r="W299" s="100" t="s">
        <v>68</v>
      </c>
      <c r="X299" s="97" t="s">
        <v>68</v>
      </c>
      <c r="Y299" s="100" t="s">
        <v>68</v>
      </c>
      <c r="Z299" s="100" t="s">
        <v>67</v>
      </c>
      <c r="AA299" s="100" t="s">
        <v>67</v>
      </c>
      <c r="AB299" s="100" t="s">
        <v>68</v>
      </c>
      <c r="AC299" s="100" t="s">
        <v>68</v>
      </c>
      <c r="AD299" s="100" t="s">
        <v>67</v>
      </c>
      <c r="AE299" s="100" t="s">
        <v>725</v>
      </c>
      <c r="AF299" s="100" t="s">
        <v>68</v>
      </c>
      <c r="AG299" s="100" t="s">
        <v>68</v>
      </c>
      <c r="AH299" s="100" t="s">
        <v>68</v>
      </c>
      <c r="AI299" s="100" t="s">
        <v>68</v>
      </c>
      <c r="AJ299" s="100" t="s">
        <v>68</v>
      </c>
      <c r="AK299" s="100" t="s">
        <v>1218</v>
      </c>
      <c r="AL299" s="163"/>
    </row>
    <row r="300" spans="1:38" s="69" customFormat="1" ht="15" customHeight="1">
      <c r="A300" s="106">
        <v>300</v>
      </c>
      <c r="B300" s="104" t="s">
        <v>13</v>
      </c>
      <c r="C300" s="104" t="s">
        <v>418</v>
      </c>
      <c r="D300" s="104" t="s">
        <v>1090</v>
      </c>
      <c r="E300" s="104" t="s">
        <v>1091</v>
      </c>
      <c r="F300" s="103" t="s">
        <v>811</v>
      </c>
      <c r="G300" s="103" t="s">
        <v>15</v>
      </c>
      <c r="H300" s="103" t="s">
        <v>1146</v>
      </c>
      <c r="I300" s="103" t="s">
        <v>422</v>
      </c>
      <c r="J300" s="105">
        <v>44104</v>
      </c>
      <c r="K300" s="103" t="s">
        <v>423</v>
      </c>
      <c r="L300" s="77" t="str">
        <f>LEFT(Tabla6[[#This Row],[Cedula]],4)&amp;"_"&amp;COUNTIF($Q$2:$Q$63,$Q300)&amp;"_"&amp;COUNTIF($Q$2:Q300,$Q300)</f>
        <v>6552_0_1</v>
      </c>
      <c r="M300" s="103"/>
      <c r="N300" s="103" t="s">
        <v>891</v>
      </c>
      <c r="O300" s="106"/>
      <c r="P300" s="103" t="s">
        <v>671</v>
      </c>
      <c r="Q300" s="132">
        <v>6552763</v>
      </c>
      <c r="R300" s="103" t="s">
        <v>66</v>
      </c>
      <c r="S300" s="106">
        <v>59</v>
      </c>
      <c r="T300" s="77" t="str">
        <f>IF(Tabla6[[#This Row],[Edad]]="","",IF(Tabla6[[#This Row],[Edad]]&lt;=4,"&lt;5",IF(Tabla6[[#This Row],[Edad]]&lt;=17,"5-17",IF(Tabla6[[#This Row],[Edad]]&lt;=49,"18-49","&gt;50"))))</f>
        <v>&gt;50</v>
      </c>
      <c r="U300" s="106">
        <v>4242593308</v>
      </c>
      <c r="V300" s="106"/>
      <c r="W300" s="103" t="s">
        <v>68</v>
      </c>
      <c r="X300" s="97" t="s">
        <v>68</v>
      </c>
      <c r="Y300" s="103" t="s">
        <v>68</v>
      </c>
      <c r="Z300" s="103" t="s">
        <v>67</v>
      </c>
      <c r="AA300" s="103" t="s">
        <v>67</v>
      </c>
      <c r="AB300" s="103" t="s">
        <v>68</v>
      </c>
      <c r="AC300" s="103" t="s">
        <v>68</v>
      </c>
      <c r="AD300" s="103" t="s">
        <v>67</v>
      </c>
      <c r="AE300" s="103" t="s">
        <v>67</v>
      </c>
      <c r="AF300" s="103" t="s">
        <v>68</v>
      </c>
      <c r="AG300" s="103" t="s">
        <v>68</v>
      </c>
      <c r="AH300" s="103" t="s">
        <v>68</v>
      </c>
      <c r="AI300" s="103" t="s">
        <v>68</v>
      </c>
      <c r="AJ300" s="103" t="s">
        <v>68</v>
      </c>
      <c r="AK300" s="103" t="s">
        <v>68</v>
      </c>
      <c r="AL300" s="70"/>
    </row>
    <row r="301" spans="1:38" s="69" customFormat="1" ht="15" customHeight="1">
      <c r="A301" s="116">
        <v>301</v>
      </c>
      <c r="B301" s="99" t="s">
        <v>13</v>
      </c>
      <c r="C301" s="99" t="s">
        <v>418</v>
      </c>
      <c r="D301" s="99" t="s">
        <v>1090</v>
      </c>
      <c r="E301" s="99" t="s">
        <v>1091</v>
      </c>
      <c r="F301" s="100" t="s">
        <v>811</v>
      </c>
      <c r="G301" s="100" t="s">
        <v>15</v>
      </c>
      <c r="H301" s="100" t="s">
        <v>1146</v>
      </c>
      <c r="I301" s="100" t="s">
        <v>422</v>
      </c>
      <c r="J301" s="101">
        <v>44104</v>
      </c>
      <c r="K301" s="100" t="s">
        <v>423</v>
      </c>
      <c r="L301" s="77" t="str">
        <f>LEFT(Tabla6[[#This Row],[Cedula]],4)&amp;"_"&amp;COUNTIF($Q$2:$Q$63,$Q301)&amp;"_"&amp;COUNTIF($Q$2:Q301,$Q301)</f>
        <v>2339_0_1</v>
      </c>
      <c r="M301" s="100"/>
      <c r="N301" s="100" t="s">
        <v>696</v>
      </c>
      <c r="O301" s="100" t="s">
        <v>507</v>
      </c>
      <c r="P301" s="100" t="s">
        <v>453</v>
      </c>
      <c r="Q301" s="131">
        <v>23390478</v>
      </c>
      <c r="R301" s="100" t="s">
        <v>66</v>
      </c>
      <c r="S301" s="102">
        <v>30</v>
      </c>
      <c r="T301" s="77" t="str">
        <f>IF(Tabla6[[#This Row],[Edad]]="","",IF(Tabla6[[#This Row],[Edad]]&lt;=4,"&lt;5",IF(Tabla6[[#This Row],[Edad]]&lt;=17,"5-17",IF(Tabla6[[#This Row],[Edad]]&lt;=49,"18-49","&gt;50"))))</f>
        <v>18-49</v>
      </c>
      <c r="U301" s="102">
        <v>4241653324</v>
      </c>
      <c r="V301" s="102"/>
      <c r="W301" s="100" t="s">
        <v>68</v>
      </c>
      <c r="X301" s="97" t="s">
        <v>68</v>
      </c>
      <c r="Y301" s="100" t="s">
        <v>68</v>
      </c>
      <c r="Z301" s="100" t="s">
        <v>67</v>
      </c>
      <c r="AA301" s="100" t="s">
        <v>67</v>
      </c>
      <c r="AB301" s="100" t="s">
        <v>68</v>
      </c>
      <c r="AC301" s="100" t="s">
        <v>67</v>
      </c>
      <c r="AD301" s="100" t="s">
        <v>68</v>
      </c>
      <c r="AE301" s="100" t="s">
        <v>68</v>
      </c>
      <c r="AF301" s="100" t="s">
        <v>68</v>
      </c>
      <c r="AG301" s="100" t="s">
        <v>68</v>
      </c>
      <c r="AH301" s="100" t="s">
        <v>68</v>
      </c>
      <c r="AI301" s="100" t="s">
        <v>68</v>
      </c>
      <c r="AJ301" s="100" t="s">
        <v>68</v>
      </c>
      <c r="AK301" s="100" t="s">
        <v>68</v>
      </c>
      <c r="AL301" s="163"/>
    </row>
    <row r="302" spans="1:38" s="69" customFormat="1" ht="15" customHeight="1">
      <c r="A302" s="106">
        <v>302</v>
      </c>
      <c r="B302" s="104" t="s">
        <v>13</v>
      </c>
      <c r="C302" s="104" t="s">
        <v>418</v>
      </c>
      <c r="D302" s="104" t="s">
        <v>1090</v>
      </c>
      <c r="E302" s="104" t="s">
        <v>1091</v>
      </c>
      <c r="F302" s="103" t="s">
        <v>811</v>
      </c>
      <c r="G302" s="103" t="s">
        <v>15</v>
      </c>
      <c r="H302" s="103" t="s">
        <v>1146</v>
      </c>
      <c r="I302" s="103" t="s">
        <v>422</v>
      </c>
      <c r="J302" s="105">
        <v>44104</v>
      </c>
      <c r="K302" s="103" t="s">
        <v>423</v>
      </c>
      <c r="L302" s="77" t="str">
        <f>LEFT(Tabla6[[#This Row],[Cedula]],4)&amp;"_"&amp;COUNTIF($Q$2:$Q$63,$Q302)&amp;"_"&amp;COUNTIF($Q$2:Q302,$Q302)</f>
        <v>2097_0_1</v>
      </c>
      <c r="M302" s="103"/>
      <c r="N302" s="103" t="s">
        <v>850</v>
      </c>
      <c r="O302" s="103" t="s">
        <v>1219</v>
      </c>
      <c r="P302" s="103" t="s">
        <v>1220</v>
      </c>
      <c r="Q302" s="132">
        <v>20976632</v>
      </c>
      <c r="R302" s="103" t="s">
        <v>66</v>
      </c>
      <c r="S302" s="106">
        <v>29</v>
      </c>
      <c r="T302" s="77" t="str">
        <f>IF(Tabla6[[#This Row],[Edad]]="","",IF(Tabla6[[#This Row],[Edad]]&lt;=4,"&lt;5",IF(Tabla6[[#This Row],[Edad]]&lt;=17,"5-17",IF(Tabla6[[#This Row],[Edad]]&lt;=49,"18-49","&gt;50"))))</f>
        <v>18-49</v>
      </c>
      <c r="U302" s="106">
        <v>4261128073</v>
      </c>
      <c r="V302" s="106"/>
      <c r="W302" s="103" t="s">
        <v>68</v>
      </c>
      <c r="X302" s="97" t="s">
        <v>68</v>
      </c>
      <c r="Y302" s="103" t="s">
        <v>68</v>
      </c>
      <c r="Z302" s="103" t="s">
        <v>68</v>
      </c>
      <c r="AA302" s="103" t="s">
        <v>67</v>
      </c>
      <c r="AB302" s="103" t="s">
        <v>68</v>
      </c>
      <c r="AC302" s="103" t="s">
        <v>67</v>
      </c>
      <c r="AD302" s="103" t="s">
        <v>68</v>
      </c>
      <c r="AE302" s="103" t="s">
        <v>68</v>
      </c>
      <c r="AF302" s="103" t="s">
        <v>68</v>
      </c>
      <c r="AG302" s="103" t="s">
        <v>68</v>
      </c>
      <c r="AH302" s="103" t="s">
        <v>68</v>
      </c>
      <c r="AI302" s="103" t="s">
        <v>68</v>
      </c>
      <c r="AJ302" s="103" t="s">
        <v>68</v>
      </c>
      <c r="AK302" s="103" t="s">
        <v>68</v>
      </c>
      <c r="AL302" s="70"/>
    </row>
  </sheetData>
  <sheetProtection algorithmName="SHA-512" hashValue="3gwima1wIFNr7ORf7SFowTzlIWHBZPxPo1uOAbxILvg/6vyDxxoKqujtvwvdak1TxPYQA64hYauZAm2bXAVrPQ==" saltValue="pUZ7Fsr0eepn52GtLBctLA==" spinCount="100000" sheet="1" objects="1" scenarios="1" autoFilter="0" pivotTables="0"/>
  <dataValidations disablePrompts="1" count="4">
    <dataValidation type="list" allowBlank="1" showInputMessage="1" showErrorMessage="1" sqref="B2:B302" xr:uid="{00000000-0002-0000-0400-000000000000}">
      <formula1>Orga</formula1>
    </dataValidation>
    <dataValidation type="list" allowBlank="1" showInputMessage="1" showErrorMessage="1" sqref="D2:D302" xr:uid="{00000000-0002-0000-0400-000001000000}">
      <formula1>INDIRECT($C2)</formula1>
    </dataValidation>
    <dataValidation type="list" allowBlank="1" showInputMessage="1" showErrorMessage="1" sqref="E2:E302" xr:uid="{00000000-0002-0000-0400-000002000000}">
      <formula1>INDIRECT($D2)</formula1>
    </dataValidation>
    <dataValidation type="list" allowBlank="1" showInputMessage="1" showErrorMessage="1" sqref="R2:R302" xr:uid="{00000000-0002-0000-0400-000003000000}">
      <formula1>Genero</formula1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400-000004000000}">
          <x14:formula1>
            <xm:f>'LISTAS DE VALIDACION'!$X$2:$X$3</xm:f>
          </x14:formula1>
          <xm:sqref>X2:AJ302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AK987"/>
  <sheetViews>
    <sheetView workbookViewId="0"/>
  </sheetViews>
  <sheetFormatPr defaultColWidth="12.625" defaultRowHeight="15" customHeight="1"/>
  <cols>
    <col min="1" max="1" width="6.875" customWidth="1"/>
    <col min="2" max="2" width="13.5" customWidth="1"/>
    <col min="3" max="3" width="8" customWidth="1"/>
    <col min="4" max="4" width="10.125" customWidth="1"/>
    <col min="5" max="5" width="10.875" customWidth="1"/>
    <col min="6" max="6" width="35" bestFit="1" customWidth="1"/>
    <col min="7" max="7" width="11.875" customWidth="1"/>
    <col min="8" max="8" width="18.5" customWidth="1"/>
    <col min="9" max="10" width="8" customWidth="1"/>
    <col min="11" max="11" width="33.125" customWidth="1"/>
    <col min="12" max="18" width="13.75" customWidth="1"/>
    <col min="19" max="20" width="8" customWidth="1"/>
    <col min="21" max="21" width="11" customWidth="1"/>
    <col min="22" max="22" width="16.5" customWidth="1"/>
    <col min="23" max="23" width="27.75" customWidth="1"/>
    <col min="24" max="36" width="15.625" customWidth="1"/>
    <col min="37" max="37" width="23.125" customWidth="1"/>
  </cols>
  <sheetData>
    <row r="1" spans="1:37" s="38" customFormat="1" ht="51">
      <c r="A1" s="23" t="s">
        <v>21</v>
      </c>
      <c r="B1" s="23" t="s">
        <v>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4" t="s">
        <v>28</v>
      </c>
      <c r="J1" s="24" t="s">
        <v>29</v>
      </c>
      <c r="K1" s="24" t="s">
        <v>30</v>
      </c>
      <c r="L1" s="25" t="s">
        <v>31</v>
      </c>
      <c r="M1" s="26" t="s">
        <v>32</v>
      </c>
      <c r="N1" s="26" t="s">
        <v>33</v>
      </c>
      <c r="O1" s="26" t="s">
        <v>34</v>
      </c>
      <c r="P1" s="26" t="s">
        <v>35</v>
      </c>
      <c r="Q1" s="26" t="s">
        <v>36</v>
      </c>
      <c r="R1" s="26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</row>
    <row r="2" spans="1:37">
      <c r="A2" s="76">
        <v>1</v>
      </c>
      <c r="B2" s="80" t="s">
        <v>1221</v>
      </c>
      <c r="C2" s="80" t="s">
        <v>507</v>
      </c>
      <c r="D2" s="80" t="s">
        <v>1222</v>
      </c>
      <c r="E2" s="80" t="s">
        <v>16</v>
      </c>
      <c r="F2" s="76" t="s">
        <v>1223</v>
      </c>
      <c r="G2" s="76"/>
      <c r="H2" s="76" t="s">
        <v>61</v>
      </c>
      <c r="I2" s="76" t="s">
        <v>1224</v>
      </c>
      <c r="J2" s="85">
        <v>44044</v>
      </c>
      <c r="K2" s="76" t="s">
        <v>1225</v>
      </c>
      <c r="L2" s="77" t="str">
        <f>LEFT(Table_4[[#This Row],[Cedula]],4)&amp;"_"&amp;COUNTIF($Q$2:$Q$63,$Q2)&amp;"_"&amp;COUNTIF($Q$2:Q2,$Q2)</f>
        <v>1378_1_1</v>
      </c>
      <c r="M2" s="77" t="str">
        <f>Table_4[[#This Row],[Correlativo Beneficiaries]]&amp;"_"&amp;TEXT(COUNTIF($L$2:L2,Table_4[[#This Row],[Correlativo Beneficiaries]]),"0000")</f>
        <v>1378_1_1_0001</v>
      </c>
      <c r="N2" s="65" t="s">
        <v>249</v>
      </c>
      <c r="O2" s="86" t="s">
        <v>145</v>
      </c>
      <c r="P2" s="65" t="s">
        <v>683</v>
      </c>
      <c r="Q2" s="67">
        <v>13785925</v>
      </c>
      <c r="R2" s="76" t="s">
        <v>79</v>
      </c>
      <c r="S2" s="67">
        <v>43</v>
      </c>
      <c r="T2" s="77" t="str">
        <f>IF(Table_4[[#This Row],[Edad]]="","",IF(Table_4[[#This Row],[Edad]]&lt;=4,"&lt;5",IF(Table_4[[#This Row],[Edad]]&lt;=17,"5-17",IF(Table_4[[#This Row],[Edad]]&lt;=49,"18-49","&gt;50"))))</f>
        <v>18-49</v>
      </c>
      <c r="U2" s="76">
        <v>4268592200</v>
      </c>
      <c r="V2" s="87"/>
      <c r="W2" s="77" t="s">
        <v>68</v>
      </c>
      <c r="X2" s="67" t="s">
        <v>67</v>
      </c>
      <c r="Y2" s="67" t="s">
        <v>68</v>
      </c>
      <c r="Z2" s="67" t="s">
        <v>67</v>
      </c>
      <c r="AA2" s="67" t="s">
        <v>68</v>
      </c>
      <c r="AB2" s="67" t="s">
        <v>68</v>
      </c>
      <c r="AC2" s="67" t="s">
        <v>68</v>
      </c>
      <c r="AD2" s="67" t="s">
        <v>67</v>
      </c>
      <c r="AE2" s="67" t="s">
        <v>67</v>
      </c>
      <c r="AF2" s="67" t="s">
        <v>67</v>
      </c>
      <c r="AG2" s="67" t="s">
        <v>67</v>
      </c>
      <c r="AH2" s="88" t="s">
        <v>68</v>
      </c>
      <c r="AI2" s="88" t="s">
        <v>68</v>
      </c>
      <c r="AJ2" s="88" t="s">
        <v>68</v>
      </c>
      <c r="AK2" s="65" t="s">
        <v>1226</v>
      </c>
    </row>
    <row r="3" spans="1:37" ht="14.25">
      <c r="A3" s="76">
        <v>2</v>
      </c>
      <c r="B3" s="80" t="s">
        <v>1221</v>
      </c>
      <c r="C3" s="80" t="s">
        <v>507</v>
      </c>
      <c r="D3" s="80" t="s">
        <v>1222</v>
      </c>
      <c r="E3" s="80" t="s">
        <v>16</v>
      </c>
      <c r="F3" s="76" t="s">
        <v>1223</v>
      </c>
      <c r="G3" s="76"/>
      <c r="H3" s="76" t="s">
        <v>61</v>
      </c>
      <c r="I3" s="76" t="s">
        <v>1224</v>
      </c>
      <c r="J3" s="85">
        <v>44044</v>
      </c>
      <c r="K3" s="76" t="s">
        <v>1225</v>
      </c>
      <c r="L3" s="77" t="str">
        <f>LEFT(Table_4[[#This Row],[Cedula]],4)&amp;"_"&amp;COUNTIF($Q$2:$Q$63,$Q3)&amp;"_"&amp;COUNTIF($Q$2:Q3,$Q3)</f>
        <v>1852_1_1</v>
      </c>
      <c r="M3" s="77" t="str">
        <f>Table_4[[#This Row],[Correlativo Beneficiaries]]&amp;"_"&amp;TEXT(COUNTIF($L$2:L3,Table_4[[#This Row],[Correlativo Beneficiaries]]),"0000")</f>
        <v>1852_1_1_0001</v>
      </c>
      <c r="N3" s="65" t="s">
        <v>1227</v>
      </c>
      <c r="O3" s="89"/>
      <c r="P3" s="65" t="s">
        <v>1228</v>
      </c>
      <c r="Q3" s="67">
        <v>18525364</v>
      </c>
      <c r="R3" s="76" t="s">
        <v>79</v>
      </c>
      <c r="S3" s="67">
        <v>42</v>
      </c>
      <c r="T3" s="77" t="str">
        <f>IF(Table_4[[#This Row],[Edad]]="","",IF(Table_4[[#This Row],[Edad]]&lt;=4,"&lt;5",IF(Table_4[[#This Row],[Edad]]&lt;=17,"5-17",IF(Table_4[[#This Row],[Edad]]&lt;=49,"18-49","&gt;50"))))</f>
        <v>18-49</v>
      </c>
      <c r="U3" s="76">
        <v>2514480008</v>
      </c>
      <c r="V3" s="76"/>
      <c r="W3" s="77" t="s">
        <v>68</v>
      </c>
      <c r="X3" s="67" t="s">
        <v>67</v>
      </c>
      <c r="Y3" s="67" t="s">
        <v>67</v>
      </c>
      <c r="Z3" s="67" t="s">
        <v>67</v>
      </c>
      <c r="AA3" s="67" t="s">
        <v>68</v>
      </c>
      <c r="AB3" s="67" t="s">
        <v>68</v>
      </c>
      <c r="AC3" s="67" t="s">
        <v>68</v>
      </c>
      <c r="AD3" s="67" t="s">
        <v>67</v>
      </c>
      <c r="AE3" s="67" t="s">
        <v>67</v>
      </c>
      <c r="AF3" s="67" t="s">
        <v>67</v>
      </c>
      <c r="AG3" s="67" t="s">
        <v>67</v>
      </c>
      <c r="AH3" s="88" t="s">
        <v>68</v>
      </c>
      <c r="AI3" s="88" t="s">
        <v>68</v>
      </c>
      <c r="AJ3" s="88" t="s">
        <v>68</v>
      </c>
      <c r="AK3" s="65"/>
    </row>
    <row r="4" spans="1:37">
      <c r="A4" s="76">
        <v>3</v>
      </c>
      <c r="B4" s="80" t="s">
        <v>1221</v>
      </c>
      <c r="C4" s="80" t="s">
        <v>507</v>
      </c>
      <c r="D4" s="80" t="s">
        <v>1222</v>
      </c>
      <c r="E4" s="80" t="s">
        <v>16</v>
      </c>
      <c r="F4" s="76" t="s">
        <v>1223</v>
      </c>
      <c r="G4" s="76"/>
      <c r="H4" s="76" t="s">
        <v>61</v>
      </c>
      <c r="I4" s="76" t="s">
        <v>1224</v>
      </c>
      <c r="J4" s="85">
        <v>44044</v>
      </c>
      <c r="K4" s="76" t="s">
        <v>1225</v>
      </c>
      <c r="L4" s="77" t="str">
        <f>LEFT(Table_4[[#This Row],[Cedula]],4)&amp;"_"&amp;COUNTIF($Q$2:$Q$63,$Q4)&amp;"_"&amp;COUNTIF($Q$2:Q4,$Q4)</f>
        <v>2067_1_1</v>
      </c>
      <c r="M4" s="77" t="str">
        <f>Table_4[[#This Row],[Correlativo Beneficiaries]]&amp;"_"&amp;TEXT(COUNTIF($L$2:L4,Table_4[[#This Row],[Correlativo Beneficiaries]]),"0000")</f>
        <v>2067_1_1_0001</v>
      </c>
      <c r="N4" s="65" t="s">
        <v>1229</v>
      </c>
      <c r="O4" s="86" t="s">
        <v>734</v>
      </c>
      <c r="P4" s="65" t="s">
        <v>1230</v>
      </c>
      <c r="Q4" s="67">
        <v>20672287</v>
      </c>
      <c r="R4" s="76" t="s">
        <v>79</v>
      </c>
      <c r="S4" s="67">
        <v>29</v>
      </c>
      <c r="T4" s="77" t="str">
        <f>IF(Table_4[[#This Row],[Edad]]="","",IF(Table_4[[#This Row],[Edad]]&lt;=4,"&lt;5",IF(Table_4[[#This Row],[Edad]]&lt;=17,"5-17",IF(Table_4[[#This Row],[Edad]]&lt;=49,"18-49","&gt;50"))))</f>
        <v>18-49</v>
      </c>
      <c r="U4" s="76">
        <v>2514462146</v>
      </c>
      <c r="V4" s="76"/>
      <c r="W4" s="77" t="s">
        <v>68</v>
      </c>
      <c r="X4" s="67" t="s">
        <v>67</v>
      </c>
      <c r="Y4" s="67" t="s">
        <v>67</v>
      </c>
      <c r="Z4" s="67" t="s">
        <v>67</v>
      </c>
      <c r="AA4" s="67" t="s">
        <v>68</v>
      </c>
      <c r="AB4" s="67" t="s">
        <v>67</v>
      </c>
      <c r="AC4" s="67" t="s">
        <v>68</v>
      </c>
      <c r="AD4" s="67" t="s">
        <v>67</v>
      </c>
      <c r="AE4" s="67" t="s">
        <v>67</v>
      </c>
      <c r="AF4" s="67" t="s">
        <v>67</v>
      </c>
      <c r="AG4" s="67" t="s">
        <v>67</v>
      </c>
      <c r="AH4" s="88" t="s">
        <v>68</v>
      </c>
      <c r="AI4" s="88" t="s">
        <v>68</v>
      </c>
      <c r="AJ4" s="88" t="s">
        <v>68</v>
      </c>
      <c r="AK4" s="65"/>
    </row>
    <row r="5" spans="1:37">
      <c r="A5" s="76">
        <v>4</v>
      </c>
      <c r="B5" s="80" t="s">
        <v>1221</v>
      </c>
      <c r="C5" s="80" t="s">
        <v>507</v>
      </c>
      <c r="D5" s="80" t="s">
        <v>1222</v>
      </c>
      <c r="E5" s="80" t="s">
        <v>16</v>
      </c>
      <c r="F5" s="76" t="s">
        <v>1223</v>
      </c>
      <c r="G5" s="76"/>
      <c r="H5" s="76" t="s">
        <v>61</v>
      </c>
      <c r="I5" s="76" t="s">
        <v>1224</v>
      </c>
      <c r="J5" s="85">
        <v>44044</v>
      </c>
      <c r="K5" s="76" t="s">
        <v>1225</v>
      </c>
      <c r="L5" s="77" t="str">
        <f>LEFT(Table_4[[#This Row],[Cedula]],4)&amp;"_"&amp;COUNTIF($Q$2:$Q$63,$Q5)&amp;"_"&amp;COUNTIF($Q$2:Q5,$Q5)</f>
        <v>1076_1_1</v>
      </c>
      <c r="M5" s="77" t="str">
        <f>Table_4[[#This Row],[Correlativo Beneficiaries]]&amp;"_"&amp;TEXT(COUNTIF($L$2:L5,Table_4[[#This Row],[Correlativo Beneficiaries]]),"0000")</f>
        <v>1076_1_1_0001</v>
      </c>
      <c r="N5" s="65" t="s">
        <v>1231</v>
      </c>
      <c r="O5" s="86"/>
      <c r="P5" s="65" t="s">
        <v>1232</v>
      </c>
      <c r="Q5" s="67">
        <v>10769242</v>
      </c>
      <c r="R5" s="76" t="s">
        <v>79</v>
      </c>
      <c r="S5" s="67">
        <v>49</v>
      </c>
      <c r="T5" s="77" t="str">
        <f>IF(Table_4[[#This Row],[Edad]]="","",IF(Table_4[[#This Row],[Edad]]&lt;=4,"&lt;5",IF(Table_4[[#This Row],[Edad]]&lt;=17,"5-17",IF(Table_4[[#This Row],[Edad]]&lt;=49,"18-49","&gt;50"))))</f>
        <v>18-49</v>
      </c>
      <c r="U5" s="76">
        <v>4245875568</v>
      </c>
      <c r="V5" s="76"/>
      <c r="W5" s="77" t="s">
        <v>68</v>
      </c>
      <c r="X5" s="67" t="s">
        <v>67</v>
      </c>
      <c r="Y5" s="67" t="s">
        <v>67</v>
      </c>
      <c r="Z5" s="67" t="s">
        <v>67</v>
      </c>
      <c r="AA5" s="67" t="s">
        <v>68</v>
      </c>
      <c r="AB5" s="67" t="s">
        <v>68</v>
      </c>
      <c r="AC5" s="67" t="s">
        <v>68</v>
      </c>
      <c r="AD5" s="67" t="s">
        <v>68</v>
      </c>
      <c r="AE5" s="67" t="s">
        <v>67</v>
      </c>
      <c r="AF5" s="67" t="s">
        <v>67</v>
      </c>
      <c r="AG5" s="67" t="s">
        <v>67</v>
      </c>
      <c r="AH5" s="88" t="s">
        <v>68</v>
      </c>
      <c r="AI5" s="88" t="s">
        <v>68</v>
      </c>
      <c r="AJ5" s="88" t="s">
        <v>68</v>
      </c>
      <c r="AK5" s="65" t="s">
        <v>1233</v>
      </c>
    </row>
    <row r="6" spans="1:37">
      <c r="A6" s="76">
        <v>5</v>
      </c>
      <c r="B6" s="80" t="s">
        <v>1221</v>
      </c>
      <c r="C6" s="80" t="s">
        <v>507</v>
      </c>
      <c r="D6" s="80" t="s">
        <v>1222</v>
      </c>
      <c r="E6" s="80" t="s">
        <v>16</v>
      </c>
      <c r="F6" s="76" t="s">
        <v>1223</v>
      </c>
      <c r="G6" s="76"/>
      <c r="H6" s="76" t="s">
        <v>61</v>
      </c>
      <c r="I6" s="76" t="s">
        <v>1224</v>
      </c>
      <c r="J6" s="85">
        <v>44044</v>
      </c>
      <c r="K6" s="76" t="s">
        <v>1225</v>
      </c>
      <c r="L6" s="77" t="str">
        <f>LEFT(Table_4[[#This Row],[Cedula]],4)&amp;"_"&amp;COUNTIF($Q$2:$Q$63,$Q6)&amp;"_"&amp;COUNTIF($Q$2:Q6,$Q6)</f>
        <v>1588_1_1</v>
      </c>
      <c r="M6" s="77" t="str">
        <f>Table_4[[#This Row],[Correlativo Beneficiaries]]&amp;"_"&amp;TEXT(COUNTIF($L$2:L6,Table_4[[#This Row],[Correlativo Beneficiaries]]),"0000")</f>
        <v>1588_1_1_0001</v>
      </c>
      <c r="N6" s="65" t="s">
        <v>1053</v>
      </c>
      <c r="O6" s="86"/>
      <c r="P6" s="65" t="s">
        <v>1234</v>
      </c>
      <c r="Q6" s="67">
        <v>15885900</v>
      </c>
      <c r="R6" s="76" t="s">
        <v>79</v>
      </c>
      <c r="S6" s="67">
        <v>38</v>
      </c>
      <c r="T6" s="77" t="str">
        <f>IF(Table_4[[#This Row],[Edad]]="","",IF(Table_4[[#This Row],[Edad]]&lt;=4,"&lt;5",IF(Table_4[[#This Row],[Edad]]&lt;=17,"5-17",IF(Table_4[[#This Row],[Edad]]&lt;=49,"18-49","&gt;50"))))</f>
        <v>18-49</v>
      </c>
      <c r="U6" s="76">
        <v>4264216921</v>
      </c>
      <c r="V6" s="76"/>
      <c r="W6" s="77" t="s">
        <v>68</v>
      </c>
      <c r="X6" s="67" t="s">
        <v>67</v>
      </c>
      <c r="Y6" s="67" t="s">
        <v>67</v>
      </c>
      <c r="Z6" s="67" t="s">
        <v>67</v>
      </c>
      <c r="AA6" s="67" t="s">
        <v>68</v>
      </c>
      <c r="AB6" s="67" t="s">
        <v>68</v>
      </c>
      <c r="AC6" s="67" t="s">
        <v>67</v>
      </c>
      <c r="AD6" s="67" t="s">
        <v>67</v>
      </c>
      <c r="AE6" s="67" t="s">
        <v>67</v>
      </c>
      <c r="AF6" s="67" t="s">
        <v>68</v>
      </c>
      <c r="AG6" s="67" t="s">
        <v>67</v>
      </c>
      <c r="AH6" s="88" t="s">
        <v>68</v>
      </c>
      <c r="AI6" s="88" t="s">
        <v>68</v>
      </c>
      <c r="AJ6" s="88" t="s">
        <v>68</v>
      </c>
      <c r="AK6" s="65"/>
    </row>
    <row r="7" spans="1:37" ht="14.25">
      <c r="A7" s="76">
        <v>6</v>
      </c>
      <c r="B7" s="80" t="s">
        <v>1221</v>
      </c>
      <c r="C7" s="80" t="s">
        <v>507</v>
      </c>
      <c r="D7" s="80" t="s">
        <v>1222</v>
      </c>
      <c r="E7" s="80" t="s">
        <v>16</v>
      </c>
      <c r="F7" s="76" t="s">
        <v>1223</v>
      </c>
      <c r="G7" s="76"/>
      <c r="H7" s="76" t="s">
        <v>61</v>
      </c>
      <c r="I7" s="76" t="s">
        <v>1224</v>
      </c>
      <c r="J7" s="85">
        <v>44044</v>
      </c>
      <c r="K7" s="76" t="s">
        <v>1225</v>
      </c>
      <c r="L7" s="77" t="str">
        <f>LEFT(Table_4[[#This Row],[Cedula]],4)&amp;"_"&amp;COUNTIF($Q$2:$Q$63,$Q7)&amp;"_"&amp;COUNTIF($Q$2:Q7,$Q7)</f>
        <v>4907_1_1</v>
      </c>
      <c r="M7" s="77" t="str">
        <f>Table_4[[#This Row],[Correlativo Beneficiaries]]&amp;"_"&amp;TEXT(COUNTIF($L$2:L7,Table_4[[#This Row],[Correlativo Beneficiaries]]),"0000")</f>
        <v>4907_1_1_0001</v>
      </c>
      <c r="N7" s="65" t="s">
        <v>1129</v>
      </c>
      <c r="O7" s="89"/>
      <c r="P7" s="65" t="s">
        <v>1235</v>
      </c>
      <c r="Q7" s="67">
        <v>4907834</v>
      </c>
      <c r="R7" s="76" t="s">
        <v>79</v>
      </c>
      <c r="S7" s="67">
        <v>70</v>
      </c>
      <c r="T7" s="77" t="str">
        <f>IF(Table_4[[#This Row],[Edad]]="","",IF(Table_4[[#This Row],[Edad]]&lt;=4,"&lt;5",IF(Table_4[[#This Row],[Edad]]&lt;=17,"5-17",IF(Table_4[[#This Row],[Edad]]&lt;=49,"18-49","&gt;50"))))</f>
        <v>&gt;50</v>
      </c>
      <c r="U7" s="76"/>
      <c r="V7" s="76"/>
      <c r="W7" s="77" t="s">
        <v>68</v>
      </c>
      <c r="X7" s="67" t="s">
        <v>67</v>
      </c>
      <c r="Y7" s="67" t="s">
        <v>68</v>
      </c>
      <c r="Z7" s="67" t="s">
        <v>68</v>
      </c>
      <c r="AA7" s="67" t="s">
        <v>68</v>
      </c>
      <c r="AB7" s="67" t="s">
        <v>68</v>
      </c>
      <c r="AC7" s="67" t="s">
        <v>67</v>
      </c>
      <c r="AD7" s="67" t="s">
        <v>68</v>
      </c>
      <c r="AE7" s="67" t="s">
        <v>67</v>
      </c>
      <c r="AF7" s="67" t="s">
        <v>67</v>
      </c>
      <c r="AG7" s="67" t="s">
        <v>67</v>
      </c>
      <c r="AH7" s="88" t="s">
        <v>68</v>
      </c>
      <c r="AI7" s="88" t="s">
        <v>68</v>
      </c>
      <c r="AJ7" s="88" t="s">
        <v>67</v>
      </c>
      <c r="AK7" s="65" t="s">
        <v>1236</v>
      </c>
    </row>
    <row r="8" spans="1:37">
      <c r="A8" s="76">
        <v>7</v>
      </c>
      <c r="B8" s="80" t="s">
        <v>1221</v>
      </c>
      <c r="C8" s="80" t="s">
        <v>507</v>
      </c>
      <c r="D8" s="80" t="s">
        <v>1222</v>
      </c>
      <c r="E8" s="80" t="s">
        <v>16</v>
      </c>
      <c r="F8" s="76" t="s">
        <v>1223</v>
      </c>
      <c r="G8" s="76"/>
      <c r="H8" s="76" t="s">
        <v>61</v>
      </c>
      <c r="I8" s="76" t="s">
        <v>1224</v>
      </c>
      <c r="J8" s="85">
        <v>44044</v>
      </c>
      <c r="K8" s="76" t="s">
        <v>1225</v>
      </c>
      <c r="L8" s="77" t="str">
        <f>LEFT(Table_4[[#This Row],[Cedula]],4)&amp;"_"&amp;COUNTIF($Q$2:$Q$63,$Q8)&amp;"_"&amp;COUNTIF($Q$2:Q8,$Q8)</f>
        <v>1278_1_1</v>
      </c>
      <c r="M8" s="77" t="str">
        <f>Table_4[[#This Row],[Correlativo Beneficiaries]]&amp;"_"&amp;TEXT(COUNTIF($L$2:L8,Table_4[[#This Row],[Correlativo Beneficiaries]]),"0000")</f>
        <v>1278_1_1_0001</v>
      </c>
      <c r="N8" s="65" t="s">
        <v>1237</v>
      </c>
      <c r="O8" s="86"/>
      <c r="P8" s="65" t="s">
        <v>944</v>
      </c>
      <c r="Q8" s="67">
        <v>12786314</v>
      </c>
      <c r="R8" s="76" t="s">
        <v>66</v>
      </c>
      <c r="S8" s="67">
        <v>44</v>
      </c>
      <c r="T8" s="77" t="str">
        <f>IF(Table_4[[#This Row],[Edad]]="","",IF(Table_4[[#This Row],[Edad]]&lt;=4,"&lt;5",IF(Table_4[[#This Row],[Edad]]&lt;=17,"5-17",IF(Table_4[[#This Row],[Edad]]&lt;=49,"18-49","&gt;50"))))</f>
        <v>18-49</v>
      </c>
      <c r="U8" s="76">
        <v>4164582395</v>
      </c>
      <c r="V8" s="76"/>
      <c r="W8" s="77" t="s">
        <v>68</v>
      </c>
      <c r="X8" s="67" t="s">
        <v>67</v>
      </c>
      <c r="Y8" s="67" t="s">
        <v>67</v>
      </c>
      <c r="Z8" s="67" t="s">
        <v>68</v>
      </c>
      <c r="AA8" s="67" t="s">
        <v>68</v>
      </c>
      <c r="AB8" s="67" t="s">
        <v>68</v>
      </c>
      <c r="AC8" s="67" t="s">
        <v>68</v>
      </c>
      <c r="AD8" s="67" t="s">
        <v>67</v>
      </c>
      <c r="AE8" s="67" t="s">
        <v>67</v>
      </c>
      <c r="AF8" s="67" t="s">
        <v>67</v>
      </c>
      <c r="AG8" s="67" t="s">
        <v>67</v>
      </c>
      <c r="AH8" s="88" t="s">
        <v>68</v>
      </c>
      <c r="AI8" s="88" t="s">
        <v>68</v>
      </c>
      <c r="AJ8" s="88" t="s">
        <v>68</v>
      </c>
      <c r="AK8" s="65" t="s">
        <v>1238</v>
      </c>
    </row>
    <row r="9" spans="1:37" ht="14.25">
      <c r="A9" s="76">
        <v>8</v>
      </c>
      <c r="B9" s="80" t="s">
        <v>1221</v>
      </c>
      <c r="C9" s="80" t="s">
        <v>507</v>
      </c>
      <c r="D9" s="80" t="s">
        <v>1222</v>
      </c>
      <c r="E9" s="80" t="s">
        <v>16</v>
      </c>
      <c r="F9" s="76" t="s">
        <v>1223</v>
      </c>
      <c r="G9" s="76"/>
      <c r="H9" s="76" t="s">
        <v>61</v>
      </c>
      <c r="I9" s="76" t="s">
        <v>1224</v>
      </c>
      <c r="J9" s="85">
        <v>44044</v>
      </c>
      <c r="K9" s="76" t="s">
        <v>1225</v>
      </c>
      <c r="L9" s="77" t="str">
        <f>LEFT(Table_4[[#This Row],[Cedula]],4)&amp;"_"&amp;COUNTIF($Q$2:$Q$63,$Q9)&amp;"_"&amp;COUNTIF($Q$2:Q9,$Q9)</f>
        <v>2635_1_1</v>
      </c>
      <c r="M9" s="77" t="str">
        <f>Table_4[[#This Row],[Correlativo Beneficiaries]]&amp;"_"&amp;TEXT(COUNTIF($L$2:L9,Table_4[[#This Row],[Correlativo Beneficiaries]]),"0000")</f>
        <v>2635_1_1_0001</v>
      </c>
      <c r="N9" s="65" t="s">
        <v>1129</v>
      </c>
      <c r="O9" s="65" t="s">
        <v>597</v>
      </c>
      <c r="P9" s="65" t="s">
        <v>1239</v>
      </c>
      <c r="Q9" s="67">
        <v>26358012</v>
      </c>
      <c r="R9" s="76" t="s">
        <v>66</v>
      </c>
      <c r="S9" s="67">
        <v>26</v>
      </c>
      <c r="T9" s="77" t="str">
        <f>IF(Table_4[[#This Row],[Edad]]="","",IF(Table_4[[#This Row],[Edad]]&lt;=4,"&lt;5",IF(Table_4[[#This Row],[Edad]]&lt;=17,"5-17",IF(Table_4[[#This Row],[Edad]]&lt;=49,"18-49","&gt;50"))))</f>
        <v>18-49</v>
      </c>
      <c r="U9" s="76">
        <v>2512574263</v>
      </c>
      <c r="V9" s="76"/>
      <c r="W9" s="77" t="s">
        <v>68</v>
      </c>
      <c r="X9" s="67" t="s">
        <v>67</v>
      </c>
      <c r="Y9" s="67" t="s">
        <v>67</v>
      </c>
      <c r="Z9" s="67" t="s">
        <v>68</v>
      </c>
      <c r="AA9" s="67" t="s">
        <v>68</v>
      </c>
      <c r="AB9" s="67" t="s">
        <v>68</v>
      </c>
      <c r="AC9" s="67" t="s">
        <v>68</v>
      </c>
      <c r="AD9" s="67" t="s">
        <v>67</v>
      </c>
      <c r="AE9" s="67" t="s">
        <v>67</v>
      </c>
      <c r="AF9" s="67" t="s">
        <v>67</v>
      </c>
      <c r="AG9" s="67" t="s">
        <v>67</v>
      </c>
      <c r="AH9" s="88" t="s">
        <v>68</v>
      </c>
      <c r="AI9" s="88" t="s">
        <v>68</v>
      </c>
      <c r="AJ9" s="88" t="s">
        <v>68</v>
      </c>
      <c r="AK9" s="65"/>
    </row>
    <row r="10" spans="1:37" ht="14.25">
      <c r="A10" s="76">
        <v>9</v>
      </c>
      <c r="B10" s="80" t="s">
        <v>1221</v>
      </c>
      <c r="C10" s="80" t="s">
        <v>507</v>
      </c>
      <c r="D10" s="80" t="s">
        <v>1222</v>
      </c>
      <c r="E10" s="80" t="s">
        <v>16</v>
      </c>
      <c r="F10" s="76" t="s">
        <v>1223</v>
      </c>
      <c r="G10" s="76"/>
      <c r="H10" s="76" t="s">
        <v>61</v>
      </c>
      <c r="I10" s="76" t="s">
        <v>1224</v>
      </c>
      <c r="J10" s="85">
        <v>44044</v>
      </c>
      <c r="K10" s="76" t="s">
        <v>1225</v>
      </c>
      <c r="L10" s="77" t="str">
        <f>LEFT(Table_4[[#This Row],[Cedula]],4)&amp;"_"&amp;COUNTIF($Q$2:$Q$63,$Q10)&amp;"_"&amp;COUNTIF($Q$2:Q10,$Q10)</f>
        <v>1096_1_1</v>
      </c>
      <c r="M10" s="77" t="str">
        <f>Table_4[[#This Row],[Correlativo Beneficiaries]]&amp;"_"&amp;TEXT(COUNTIF($L$2:L10,Table_4[[#This Row],[Correlativo Beneficiaries]]),"0000")</f>
        <v>1096_1_1_0001</v>
      </c>
      <c r="N10" s="65" t="s">
        <v>1240</v>
      </c>
      <c r="O10" s="65" t="s">
        <v>1240</v>
      </c>
      <c r="P10" s="65" t="s">
        <v>1241</v>
      </c>
      <c r="Q10" s="67">
        <v>10964580</v>
      </c>
      <c r="R10" s="76" t="s">
        <v>66</v>
      </c>
      <c r="S10" s="67">
        <v>50</v>
      </c>
      <c r="T10" s="77" t="str">
        <f>IF(Table_4[[#This Row],[Edad]]="","",IF(Table_4[[#This Row],[Edad]]&lt;=4,"&lt;5",IF(Table_4[[#This Row],[Edad]]&lt;=17,"5-17",IF(Table_4[[#This Row],[Edad]]&lt;=49,"18-49","&gt;50"))))</f>
        <v>&gt;50</v>
      </c>
      <c r="U10" s="76">
        <v>4169569172</v>
      </c>
      <c r="V10" s="76"/>
      <c r="W10" s="77" t="s">
        <v>68</v>
      </c>
      <c r="X10" s="67" t="s">
        <v>67</v>
      </c>
      <c r="Y10" s="67" t="s">
        <v>67</v>
      </c>
      <c r="Z10" s="67" t="s">
        <v>68</v>
      </c>
      <c r="AA10" s="67" t="s">
        <v>68</v>
      </c>
      <c r="AB10" s="67" t="s">
        <v>68</v>
      </c>
      <c r="AC10" s="67" t="s">
        <v>68</v>
      </c>
      <c r="AD10" s="67" t="s">
        <v>68</v>
      </c>
      <c r="AE10" s="67" t="s">
        <v>67</v>
      </c>
      <c r="AF10" s="67" t="s">
        <v>67</v>
      </c>
      <c r="AG10" s="67" t="s">
        <v>67</v>
      </c>
      <c r="AH10" s="88" t="s">
        <v>68</v>
      </c>
      <c r="AI10" s="88" t="s">
        <v>68</v>
      </c>
      <c r="AJ10" s="88" t="s">
        <v>68</v>
      </c>
      <c r="AK10" s="65"/>
    </row>
    <row r="11" spans="1:37" ht="14.25">
      <c r="A11" s="76">
        <v>10</v>
      </c>
      <c r="B11" s="80" t="s">
        <v>1221</v>
      </c>
      <c r="C11" s="80" t="s">
        <v>507</v>
      </c>
      <c r="D11" s="80" t="s">
        <v>1222</v>
      </c>
      <c r="E11" s="80" t="s">
        <v>16</v>
      </c>
      <c r="F11" s="76" t="s">
        <v>1223</v>
      </c>
      <c r="G11" s="76"/>
      <c r="H11" s="76" t="s">
        <v>61</v>
      </c>
      <c r="I11" s="76" t="s">
        <v>1224</v>
      </c>
      <c r="J11" s="85">
        <v>44044</v>
      </c>
      <c r="K11" s="76" t="s">
        <v>1225</v>
      </c>
      <c r="L11" s="77" t="str">
        <f>LEFT(Table_4[[#This Row],[Cedula]],4)&amp;"_"&amp;COUNTIF($Q$2:$Q$63,$Q11)&amp;"_"&amp;COUNTIF($Q$2:Q11,$Q11)</f>
        <v>1903_1_1</v>
      </c>
      <c r="M11" s="77" t="str">
        <f>Table_4[[#This Row],[Correlativo Beneficiaries]]&amp;"_"&amp;TEXT(COUNTIF($L$2:L11,Table_4[[#This Row],[Correlativo Beneficiaries]]),"0000")</f>
        <v>1903_1_1_0001</v>
      </c>
      <c r="N11" s="65" t="s">
        <v>170</v>
      </c>
      <c r="O11" s="65" t="s">
        <v>1051</v>
      </c>
      <c r="P11" s="65" t="s">
        <v>271</v>
      </c>
      <c r="Q11" s="67">
        <v>19036072</v>
      </c>
      <c r="R11" s="76" t="s">
        <v>66</v>
      </c>
      <c r="S11" s="67">
        <v>31</v>
      </c>
      <c r="T11" s="77" t="str">
        <f>IF(Table_4[[#This Row],[Edad]]="","",IF(Table_4[[#This Row],[Edad]]&lt;=4,"&lt;5",IF(Table_4[[#This Row],[Edad]]&lt;=17,"5-17",IF(Table_4[[#This Row],[Edad]]&lt;=49,"18-49","&gt;50"))))</f>
        <v>18-49</v>
      </c>
      <c r="U11" s="76">
        <v>4125169375</v>
      </c>
      <c r="V11" s="76"/>
      <c r="W11" s="77" t="s">
        <v>68</v>
      </c>
      <c r="X11" s="67" t="s">
        <v>67</v>
      </c>
      <c r="Y11" s="67" t="s">
        <v>68</v>
      </c>
      <c r="Z11" s="67" t="s">
        <v>68</v>
      </c>
      <c r="AA11" s="67" t="s">
        <v>68</v>
      </c>
      <c r="AB11" s="67" t="s">
        <v>67</v>
      </c>
      <c r="AC11" s="67" t="s">
        <v>68</v>
      </c>
      <c r="AD11" s="67" t="s">
        <v>67</v>
      </c>
      <c r="AE11" s="67" t="s">
        <v>67</v>
      </c>
      <c r="AF11" s="67" t="s">
        <v>67</v>
      </c>
      <c r="AG11" s="67" t="s">
        <v>67</v>
      </c>
      <c r="AH11" s="88" t="s">
        <v>68</v>
      </c>
      <c r="AI11" s="88" t="s">
        <v>68</v>
      </c>
      <c r="AJ11" s="88" t="s">
        <v>68</v>
      </c>
      <c r="AK11" s="65" t="s">
        <v>1242</v>
      </c>
    </row>
    <row r="12" spans="1:37" ht="14.25">
      <c r="A12" s="76">
        <v>11</v>
      </c>
      <c r="B12" s="80" t="s">
        <v>1221</v>
      </c>
      <c r="C12" s="80" t="s">
        <v>507</v>
      </c>
      <c r="D12" s="80" t="s">
        <v>1222</v>
      </c>
      <c r="E12" s="80" t="s">
        <v>16</v>
      </c>
      <c r="F12" s="76" t="s">
        <v>1223</v>
      </c>
      <c r="G12" s="76"/>
      <c r="H12" s="76" t="s">
        <v>61</v>
      </c>
      <c r="I12" s="76" t="s">
        <v>1224</v>
      </c>
      <c r="J12" s="85">
        <v>44044</v>
      </c>
      <c r="K12" s="76" t="s">
        <v>1225</v>
      </c>
      <c r="L12" s="77" t="str">
        <f>LEFT(Table_4[[#This Row],[Cedula]],4)&amp;"_"&amp;COUNTIF($Q$2:$Q$63,$Q12)&amp;"_"&amp;COUNTIF($Q$2:Q12,$Q12)</f>
        <v>2816_1_1</v>
      </c>
      <c r="M12" s="77" t="str">
        <f>Table_4[[#This Row],[Correlativo Beneficiaries]]&amp;"_"&amp;TEXT(COUNTIF($L$2:L12,Table_4[[#This Row],[Correlativo Beneficiaries]]),"0000")</f>
        <v>2816_1_1_0001</v>
      </c>
      <c r="N12" s="65" t="s">
        <v>1240</v>
      </c>
      <c r="O12" s="65" t="s">
        <v>891</v>
      </c>
      <c r="P12" s="65" t="s">
        <v>1243</v>
      </c>
      <c r="Q12" s="67">
        <v>28165190</v>
      </c>
      <c r="R12" s="76" t="s">
        <v>66</v>
      </c>
      <c r="S12" s="67">
        <v>23</v>
      </c>
      <c r="T12" s="77" t="str">
        <f>IF(Table_4[[#This Row],[Edad]]="","",IF(Table_4[[#This Row],[Edad]]&lt;=4,"&lt;5",IF(Table_4[[#This Row],[Edad]]&lt;=17,"5-17",IF(Table_4[[#This Row],[Edad]]&lt;=49,"18-49","&gt;50"))))</f>
        <v>18-49</v>
      </c>
      <c r="U12" s="76">
        <v>4249152936</v>
      </c>
      <c r="V12" s="76"/>
      <c r="W12" s="77" t="s">
        <v>68</v>
      </c>
      <c r="X12" s="67" t="s">
        <v>67</v>
      </c>
      <c r="Y12" s="67" t="s">
        <v>67</v>
      </c>
      <c r="Z12" s="67" t="s">
        <v>67</v>
      </c>
      <c r="AA12" s="67" t="s">
        <v>68</v>
      </c>
      <c r="AB12" s="67" t="s">
        <v>67</v>
      </c>
      <c r="AC12" s="67" t="s">
        <v>68</v>
      </c>
      <c r="AD12" s="67" t="s">
        <v>67</v>
      </c>
      <c r="AE12" s="67" t="s">
        <v>67</v>
      </c>
      <c r="AF12" s="67" t="s">
        <v>67</v>
      </c>
      <c r="AG12" s="67" t="s">
        <v>67</v>
      </c>
      <c r="AH12" s="88" t="s">
        <v>68</v>
      </c>
      <c r="AI12" s="88" t="s">
        <v>68</v>
      </c>
      <c r="AJ12" s="88" t="s">
        <v>68</v>
      </c>
      <c r="AK12" s="65" t="s">
        <v>1244</v>
      </c>
    </row>
    <row r="13" spans="1:37" ht="14.25">
      <c r="A13" s="76">
        <v>12</v>
      </c>
      <c r="B13" s="80" t="s">
        <v>1221</v>
      </c>
      <c r="C13" s="80" t="s">
        <v>507</v>
      </c>
      <c r="D13" s="80" t="s">
        <v>1222</v>
      </c>
      <c r="E13" s="80" t="s">
        <v>16</v>
      </c>
      <c r="F13" s="76" t="s">
        <v>1223</v>
      </c>
      <c r="G13" s="76"/>
      <c r="H13" s="76" t="s">
        <v>61</v>
      </c>
      <c r="I13" s="76" t="s">
        <v>1224</v>
      </c>
      <c r="J13" s="85">
        <v>44044</v>
      </c>
      <c r="K13" s="76" t="s">
        <v>1225</v>
      </c>
      <c r="L13" s="77" t="str">
        <f>LEFT(Table_4[[#This Row],[Cedula]],4)&amp;"_"&amp;COUNTIF($Q$2:$Q$63,$Q13)&amp;"_"&amp;COUNTIF($Q$2:Q13,$Q13)</f>
        <v>4386_1_1</v>
      </c>
      <c r="M13" s="77" t="str">
        <f>Table_4[[#This Row],[Correlativo Beneficiaries]]&amp;"_"&amp;TEXT(COUNTIF($L$2:L13,Table_4[[#This Row],[Correlativo Beneficiaries]]),"0000")</f>
        <v>4386_1_1_0001</v>
      </c>
      <c r="N13" s="65"/>
      <c r="O13" s="65" t="s">
        <v>1245</v>
      </c>
      <c r="P13" s="65" t="s">
        <v>1246</v>
      </c>
      <c r="Q13" s="67">
        <v>4386710</v>
      </c>
      <c r="R13" s="76" t="s">
        <v>66</v>
      </c>
      <c r="S13" s="67">
        <v>59</v>
      </c>
      <c r="T13" s="77" t="str">
        <f>IF(Table_4[[#This Row],[Edad]]="","",IF(Table_4[[#This Row],[Edad]]&lt;=4,"&lt;5",IF(Table_4[[#This Row],[Edad]]&lt;=17,"5-17",IF(Table_4[[#This Row],[Edad]]&lt;=49,"18-49","&gt;50"))))</f>
        <v>&gt;50</v>
      </c>
      <c r="U13" s="76">
        <v>4261040471</v>
      </c>
      <c r="V13" s="76"/>
      <c r="W13" s="77" t="s">
        <v>68</v>
      </c>
      <c r="X13" s="67" t="s">
        <v>67</v>
      </c>
      <c r="Y13" s="67" t="s">
        <v>67</v>
      </c>
      <c r="Z13" s="67" t="s">
        <v>68</v>
      </c>
      <c r="AA13" s="67" t="s">
        <v>68</v>
      </c>
      <c r="AB13" s="67" t="s">
        <v>67</v>
      </c>
      <c r="AC13" s="67" t="s">
        <v>68</v>
      </c>
      <c r="AD13" s="67" t="s">
        <v>67</v>
      </c>
      <c r="AE13" s="67" t="s">
        <v>67</v>
      </c>
      <c r="AF13" s="67" t="s">
        <v>67</v>
      </c>
      <c r="AG13" s="67" t="s">
        <v>67</v>
      </c>
      <c r="AH13" s="88" t="s">
        <v>68</v>
      </c>
      <c r="AI13" s="88" t="s">
        <v>68</v>
      </c>
      <c r="AJ13" s="88" t="s">
        <v>67</v>
      </c>
      <c r="AK13" s="65" t="s">
        <v>1247</v>
      </c>
    </row>
    <row r="14" spans="1:37" ht="14.25">
      <c r="A14" s="76">
        <v>13</v>
      </c>
      <c r="B14" s="80" t="s">
        <v>1221</v>
      </c>
      <c r="C14" s="80" t="s">
        <v>507</v>
      </c>
      <c r="D14" s="80" t="s">
        <v>1222</v>
      </c>
      <c r="E14" s="80" t="s">
        <v>16</v>
      </c>
      <c r="F14" s="76" t="s">
        <v>1223</v>
      </c>
      <c r="G14" s="76"/>
      <c r="H14" s="76" t="s">
        <v>61</v>
      </c>
      <c r="I14" s="76" t="s">
        <v>1224</v>
      </c>
      <c r="J14" s="85">
        <v>44044</v>
      </c>
      <c r="K14" s="76" t="s">
        <v>1225</v>
      </c>
      <c r="L14" s="77" t="str">
        <f>LEFT(Table_4[[#This Row],[Cedula]],4)&amp;"_"&amp;COUNTIF($Q$2:$Q$63,$Q14)&amp;"_"&amp;COUNTIF($Q$2:Q14,$Q14)</f>
        <v>9116_1_1</v>
      </c>
      <c r="M14" s="77" t="str">
        <f>Table_4[[#This Row],[Correlativo Beneficiaries]]&amp;"_"&amp;TEXT(COUNTIF($L$2:L14,Table_4[[#This Row],[Correlativo Beneficiaries]]),"0000")</f>
        <v>9116_1_1_0001</v>
      </c>
      <c r="N14" s="65"/>
      <c r="O14" s="65" t="s">
        <v>200</v>
      </c>
      <c r="P14" s="65" t="s">
        <v>1248</v>
      </c>
      <c r="Q14" s="67">
        <v>9116637</v>
      </c>
      <c r="R14" s="76" t="s">
        <v>66</v>
      </c>
      <c r="S14" s="67">
        <v>58</v>
      </c>
      <c r="T14" s="77" t="str">
        <f>IF(Table_4[[#This Row],[Edad]]="","",IF(Table_4[[#This Row],[Edad]]&lt;=4,"&lt;5",IF(Table_4[[#This Row],[Edad]]&lt;=17,"5-17",IF(Table_4[[#This Row],[Edad]]&lt;=49,"18-49","&gt;50"))))</f>
        <v>&gt;50</v>
      </c>
      <c r="U14" s="76">
        <v>4262522836</v>
      </c>
      <c r="V14" s="76"/>
      <c r="W14" s="77" t="s">
        <v>68</v>
      </c>
      <c r="X14" s="67" t="s">
        <v>67</v>
      </c>
      <c r="Y14" s="67" t="s">
        <v>67</v>
      </c>
      <c r="Z14" s="67" t="s">
        <v>67</v>
      </c>
      <c r="AA14" s="67" t="s">
        <v>68</v>
      </c>
      <c r="AB14" s="67" t="s">
        <v>68</v>
      </c>
      <c r="AC14" s="67" t="s">
        <v>67</v>
      </c>
      <c r="AD14" s="67" t="s">
        <v>67</v>
      </c>
      <c r="AE14" s="67" t="s">
        <v>67</v>
      </c>
      <c r="AF14" s="67" t="s">
        <v>67</v>
      </c>
      <c r="AG14" s="67" t="s">
        <v>67</v>
      </c>
      <c r="AH14" s="88" t="s">
        <v>68</v>
      </c>
      <c r="AI14" s="88" t="s">
        <v>68</v>
      </c>
      <c r="AJ14" s="88" t="s">
        <v>68</v>
      </c>
      <c r="AK14" s="65" t="s">
        <v>1249</v>
      </c>
    </row>
    <row r="15" spans="1:37" ht="14.25">
      <c r="A15" s="76">
        <v>14</v>
      </c>
      <c r="B15" s="80" t="s">
        <v>1221</v>
      </c>
      <c r="C15" s="80" t="s">
        <v>507</v>
      </c>
      <c r="D15" s="80" t="s">
        <v>1222</v>
      </c>
      <c r="E15" s="80" t="s">
        <v>16</v>
      </c>
      <c r="F15" s="76" t="s">
        <v>1223</v>
      </c>
      <c r="G15" s="76"/>
      <c r="H15" s="76" t="s">
        <v>61</v>
      </c>
      <c r="I15" s="76" t="s">
        <v>1224</v>
      </c>
      <c r="J15" s="85">
        <v>44044</v>
      </c>
      <c r="K15" s="76" t="s">
        <v>1225</v>
      </c>
      <c r="L15" s="77" t="str">
        <f>LEFT(Table_4[[#This Row],[Cedula]],4)&amp;"_"&amp;COUNTIF($Q$2:$Q$63,$Q15)&amp;"_"&amp;COUNTIF($Q$2:Q15,$Q15)</f>
        <v>1482_1_1</v>
      </c>
      <c r="M15" s="77" t="str">
        <f>Table_4[[#This Row],[Correlativo Beneficiaries]]&amp;"_"&amp;TEXT(COUNTIF($L$2:L15,Table_4[[#This Row],[Correlativo Beneficiaries]]),"0000")</f>
        <v>1482_1_1_0001</v>
      </c>
      <c r="N15" s="65" t="s">
        <v>1250</v>
      </c>
      <c r="O15" s="65" t="s">
        <v>200</v>
      </c>
      <c r="P15" s="65" t="s">
        <v>1251</v>
      </c>
      <c r="Q15" s="67">
        <v>14826934</v>
      </c>
      <c r="R15" s="76" t="s">
        <v>66</v>
      </c>
      <c r="S15" s="67">
        <v>39</v>
      </c>
      <c r="T15" s="77" t="str">
        <f>IF(Table_4[[#This Row],[Edad]]="","",IF(Table_4[[#This Row],[Edad]]&lt;=4,"&lt;5",IF(Table_4[[#This Row],[Edad]]&lt;=17,"5-17",IF(Table_4[[#This Row],[Edad]]&lt;=49,"18-49","&gt;50"))))</f>
        <v>18-49</v>
      </c>
      <c r="U15" s="76">
        <v>4169581545</v>
      </c>
      <c r="V15" s="76"/>
      <c r="W15" s="77" t="s">
        <v>68</v>
      </c>
      <c r="X15" s="67" t="s">
        <v>67</v>
      </c>
      <c r="Y15" s="67" t="s">
        <v>67</v>
      </c>
      <c r="Z15" s="67" t="s">
        <v>67</v>
      </c>
      <c r="AA15" s="67" t="s">
        <v>68</v>
      </c>
      <c r="AB15" s="67" t="s">
        <v>68</v>
      </c>
      <c r="AC15" s="67" t="s">
        <v>68</v>
      </c>
      <c r="AD15" s="67" t="s">
        <v>68</v>
      </c>
      <c r="AE15" s="67" t="s">
        <v>67</v>
      </c>
      <c r="AF15" s="67" t="s">
        <v>67</v>
      </c>
      <c r="AG15" s="67" t="s">
        <v>67</v>
      </c>
      <c r="AH15" s="88" t="s">
        <v>68</v>
      </c>
      <c r="AI15" s="88" t="s">
        <v>68</v>
      </c>
      <c r="AJ15" s="88" t="s">
        <v>68</v>
      </c>
      <c r="AK15" s="65" t="s">
        <v>1252</v>
      </c>
    </row>
    <row r="16" spans="1:37" ht="14.25">
      <c r="A16" s="76">
        <v>15</v>
      </c>
      <c r="B16" s="80" t="s">
        <v>1221</v>
      </c>
      <c r="C16" s="80" t="s">
        <v>507</v>
      </c>
      <c r="D16" s="80" t="s">
        <v>1222</v>
      </c>
      <c r="E16" s="80" t="s">
        <v>16</v>
      </c>
      <c r="F16" s="76" t="s">
        <v>1223</v>
      </c>
      <c r="G16" s="76"/>
      <c r="H16" s="76" t="s">
        <v>61</v>
      </c>
      <c r="I16" s="76" t="s">
        <v>1224</v>
      </c>
      <c r="J16" s="85">
        <v>44044</v>
      </c>
      <c r="K16" s="76" t="s">
        <v>1253</v>
      </c>
      <c r="L16" s="77" t="str">
        <f>LEFT(Table_4[[#This Row],[Cedula]],4)&amp;"_"&amp;COUNTIF($Q$2:$Q$63,$Q16)&amp;"_"&amp;COUNTIF($Q$2:Q16,$Q16)</f>
        <v>1743_1_1</v>
      </c>
      <c r="M16" s="77" t="str">
        <f>Table_4[[#This Row],[Correlativo Beneficiaries]]&amp;"_"&amp;TEXT(COUNTIF($L$2:L16,Table_4[[#This Row],[Correlativo Beneficiaries]]),"0000")</f>
        <v>1743_1_1_0001</v>
      </c>
      <c r="N16" s="65" t="s">
        <v>1254</v>
      </c>
      <c r="O16" s="65" t="s">
        <v>1255</v>
      </c>
      <c r="P16" s="65" t="s">
        <v>1256</v>
      </c>
      <c r="Q16" s="67">
        <v>17434245</v>
      </c>
      <c r="R16" s="76" t="s">
        <v>66</v>
      </c>
      <c r="S16" s="67">
        <v>34</v>
      </c>
      <c r="T16" s="77" t="str">
        <f>IF(Table_4[[#This Row],[Edad]]="","",IF(Table_4[[#This Row],[Edad]]&lt;=4,"&lt;5",IF(Table_4[[#This Row],[Edad]]&lt;=17,"5-17",IF(Table_4[[#This Row],[Edad]]&lt;=49,"18-49","&gt;50"))))</f>
        <v>18-49</v>
      </c>
      <c r="U16" s="76">
        <v>4169522573</v>
      </c>
      <c r="V16" s="76"/>
      <c r="W16" s="77" t="s">
        <v>68</v>
      </c>
      <c r="X16" s="67" t="s">
        <v>67</v>
      </c>
      <c r="Y16" s="67" t="s">
        <v>67</v>
      </c>
      <c r="Z16" s="67" t="s">
        <v>68</v>
      </c>
      <c r="AA16" s="67" t="s">
        <v>68</v>
      </c>
      <c r="AB16" s="67" t="s">
        <v>68</v>
      </c>
      <c r="AC16" s="67" t="s">
        <v>68</v>
      </c>
      <c r="AD16" s="67" t="s">
        <v>67</v>
      </c>
      <c r="AE16" s="67" t="s">
        <v>67</v>
      </c>
      <c r="AF16" s="67" t="s">
        <v>67</v>
      </c>
      <c r="AG16" s="67" t="s">
        <v>67</v>
      </c>
      <c r="AH16" s="88" t="s">
        <v>68</v>
      </c>
      <c r="AI16" s="88" t="s">
        <v>68</v>
      </c>
      <c r="AJ16" s="88" t="s">
        <v>68</v>
      </c>
      <c r="AK16" s="65" t="s">
        <v>1257</v>
      </c>
    </row>
    <row r="17" spans="1:37" ht="14.25">
      <c r="A17" s="76">
        <v>16</v>
      </c>
      <c r="B17" s="80" t="s">
        <v>1221</v>
      </c>
      <c r="C17" s="80" t="s">
        <v>507</v>
      </c>
      <c r="D17" s="80" t="s">
        <v>1222</v>
      </c>
      <c r="E17" s="80" t="s">
        <v>16</v>
      </c>
      <c r="F17" s="76" t="s">
        <v>1223</v>
      </c>
      <c r="G17" s="76"/>
      <c r="H17" s="76" t="s">
        <v>61</v>
      </c>
      <c r="I17" s="76" t="s">
        <v>1224</v>
      </c>
      <c r="J17" s="85">
        <v>44044</v>
      </c>
      <c r="K17" s="76" t="s">
        <v>1253</v>
      </c>
      <c r="L17" s="77" t="str">
        <f>LEFT(Table_4[[#This Row],[Cedula]],4)&amp;"_"&amp;COUNTIF($Q$2:$Q$63,$Q17)&amp;"_"&amp;COUNTIF($Q$2:Q17,$Q17)</f>
        <v>7421_1_1</v>
      </c>
      <c r="M17" s="77" t="str">
        <f>Table_4[[#This Row],[Correlativo Beneficiaries]]&amp;"_"&amp;TEXT(COUNTIF($L$2:L17,Table_4[[#This Row],[Correlativo Beneficiaries]]),"0000")</f>
        <v>7421_1_1_0001</v>
      </c>
      <c r="N17" s="65"/>
      <c r="O17" s="65" t="s">
        <v>1255</v>
      </c>
      <c r="P17" s="65" t="s">
        <v>1258</v>
      </c>
      <c r="Q17" s="67">
        <v>7421583</v>
      </c>
      <c r="R17" s="76" t="s">
        <v>66</v>
      </c>
      <c r="S17" s="67">
        <v>50</v>
      </c>
      <c r="T17" s="77" t="str">
        <f>IF(Table_4[[#This Row],[Edad]]="","",IF(Table_4[[#This Row],[Edad]]&lt;=4,"&lt;5",IF(Table_4[[#This Row],[Edad]]&lt;=17,"5-17",IF(Table_4[[#This Row],[Edad]]&lt;=49,"18-49","&gt;50"))))</f>
        <v>&gt;50</v>
      </c>
      <c r="U17" s="76">
        <v>2514435024</v>
      </c>
      <c r="V17" s="76"/>
      <c r="W17" s="77" t="s">
        <v>68</v>
      </c>
      <c r="X17" s="67" t="s">
        <v>67</v>
      </c>
      <c r="Y17" s="67" t="s">
        <v>67</v>
      </c>
      <c r="Z17" s="67" t="s">
        <v>67</v>
      </c>
      <c r="AA17" s="67" t="s">
        <v>68</v>
      </c>
      <c r="AB17" s="67" t="s">
        <v>68</v>
      </c>
      <c r="AC17" s="67" t="s">
        <v>68</v>
      </c>
      <c r="AD17" s="67" t="s">
        <v>67</v>
      </c>
      <c r="AE17" s="67" t="s">
        <v>67</v>
      </c>
      <c r="AF17" s="67" t="s">
        <v>68</v>
      </c>
      <c r="AG17" s="67" t="s">
        <v>67</v>
      </c>
      <c r="AH17" s="88" t="s">
        <v>68</v>
      </c>
      <c r="AI17" s="88" t="s">
        <v>68</v>
      </c>
      <c r="AJ17" s="88" t="s">
        <v>68</v>
      </c>
      <c r="AK17" s="65" t="s">
        <v>1259</v>
      </c>
    </row>
    <row r="18" spans="1:37" ht="14.25">
      <c r="A18" s="76">
        <v>17</v>
      </c>
      <c r="B18" s="80" t="s">
        <v>1221</v>
      </c>
      <c r="C18" s="80" t="s">
        <v>507</v>
      </c>
      <c r="D18" s="80" t="s">
        <v>1222</v>
      </c>
      <c r="E18" s="80" t="s">
        <v>16</v>
      </c>
      <c r="F18" s="76" t="s">
        <v>1223</v>
      </c>
      <c r="G18" s="76"/>
      <c r="H18" s="76" t="s">
        <v>61</v>
      </c>
      <c r="I18" s="76" t="s">
        <v>1224</v>
      </c>
      <c r="J18" s="85">
        <v>44044</v>
      </c>
      <c r="K18" s="76" t="s">
        <v>1253</v>
      </c>
      <c r="L18" s="77" t="str">
        <f>LEFT(Table_4[[#This Row],[Cedula]],4)&amp;"_"&amp;COUNTIF($Q$2:$Q$63,$Q18)&amp;"_"&amp;COUNTIF($Q$2:Q18,$Q18)</f>
        <v>2997_1_1</v>
      </c>
      <c r="M18" s="77" t="str">
        <f>Table_4[[#This Row],[Correlativo Beneficiaries]]&amp;"_"&amp;TEXT(COUNTIF($L$2:L18,Table_4[[#This Row],[Correlativo Beneficiaries]]),"0000")</f>
        <v>2997_1_1_0001</v>
      </c>
      <c r="N18" s="65" t="s">
        <v>1260</v>
      </c>
      <c r="O18" s="65" t="s">
        <v>168</v>
      </c>
      <c r="P18" s="65" t="s">
        <v>1261</v>
      </c>
      <c r="Q18" s="67">
        <v>29978840</v>
      </c>
      <c r="R18" s="76" t="s">
        <v>66</v>
      </c>
      <c r="S18" s="67">
        <v>18</v>
      </c>
      <c r="T18" s="77" t="str">
        <f>IF(Table_4[[#This Row],[Edad]]="","",IF(Table_4[[#This Row],[Edad]]&lt;=4,"&lt;5",IF(Table_4[[#This Row],[Edad]]&lt;=17,"5-17",IF(Table_4[[#This Row],[Edad]]&lt;=49,"18-49","&gt;50"))))</f>
        <v>18-49</v>
      </c>
      <c r="U18" s="76">
        <v>4167557166</v>
      </c>
      <c r="V18" s="76"/>
      <c r="W18" s="77" t="s">
        <v>68</v>
      </c>
      <c r="X18" s="67" t="s">
        <v>67</v>
      </c>
      <c r="Y18" s="67" t="s">
        <v>68</v>
      </c>
      <c r="Z18" s="67" t="s">
        <v>67</v>
      </c>
      <c r="AA18" s="67" t="s">
        <v>68</v>
      </c>
      <c r="AB18" s="67" t="s">
        <v>67</v>
      </c>
      <c r="AC18" s="67" t="s">
        <v>68</v>
      </c>
      <c r="AD18" s="67" t="s">
        <v>67</v>
      </c>
      <c r="AE18" s="67" t="s">
        <v>67</v>
      </c>
      <c r="AF18" s="67" t="s">
        <v>68</v>
      </c>
      <c r="AG18" s="67" t="s">
        <v>67</v>
      </c>
      <c r="AH18" s="88" t="s">
        <v>68</v>
      </c>
      <c r="AI18" s="88" t="s">
        <v>68</v>
      </c>
      <c r="AJ18" s="88" t="s">
        <v>68</v>
      </c>
      <c r="AK18" s="65" t="s">
        <v>1262</v>
      </c>
    </row>
    <row r="19" spans="1:37" ht="14.25">
      <c r="A19" s="76">
        <v>18</v>
      </c>
      <c r="B19" s="80" t="s">
        <v>1221</v>
      </c>
      <c r="C19" s="80" t="s">
        <v>507</v>
      </c>
      <c r="D19" s="80" t="s">
        <v>1222</v>
      </c>
      <c r="E19" s="80" t="s">
        <v>16</v>
      </c>
      <c r="F19" s="76" t="s">
        <v>1223</v>
      </c>
      <c r="G19" s="76"/>
      <c r="H19" s="76" t="s">
        <v>61</v>
      </c>
      <c r="I19" s="76" t="s">
        <v>1224</v>
      </c>
      <c r="J19" s="85">
        <v>44044</v>
      </c>
      <c r="K19" s="76" t="s">
        <v>1253</v>
      </c>
      <c r="L19" s="77" t="str">
        <f>LEFT(Table_4[[#This Row],[Cedula]],4)&amp;"_"&amp;COUNTIF($Q$2:$Q$63,$Q19)&amp;"_"&amp;COUNTIF($Q$2:Q19,$Q19)</f>
        <v>2574_1_1</v>
      </c>
      <c r="M19" s="77" t="str">
        <f>Table_4[[#This Row],[Correlativo Beneficiaries]]&amp;"_"&amp;TEXT(COUNTIF($L$2:L19,Table_4[[#This Row],[Correlativo Beneficiaries]]),"0000")</f>
        <v>2574_1_1_0001</v>
      </c>
      <c r="N19" s="65" t="s">
        <v>1263</v>
      </c>
      <c r="O19" s="65" t="s">
        <v>90</v>
      </c>
      <c r="P19" s="65" t="s">
        <v>1264</v>
      </c>
      <c r="Q19" s="67">
        <v>25747912</v>
      </c>
      <c r="R19" s="76" t="s">
        <v>66</v>
      </c>
      <c r="S19" s="67">
        <v>24</v>
      </c>
      <c r="T19" s="77" t="str">
        <f>IF(Table_4[[#This Row],[Edad]]="","",IF(Table_4[[#This Row],[Edad]]&lt;=4,"&lt;5",IF(Table_4[[#This Row],[Edad]]&lt;=17,"5-17",IF(Table_4[[#This Row],[Edad]]&lt;=49,"18-49","&gt;50"))))</f>
        <v>18-49</v>
      </c>
      <c r="U19" s="76">
        <v>4245216327</v>
      </c>
      <c r="V19" s="76"/>
      <c r="W19" s="77" t="s">
        <v>68</v>
      </c>
      <c r="X19" s="67" t="s">
        <v>67</v>
      </c>
      <c r="Y19" s="67" t="s">
        <v>68</v>
      </c>
      <c r="Z19" s="67" t="s">
        <v>68</v>
      </c>
      <c r="AA19" s="67" t="s">
        <v>68</v>
      </c>
      <c r="AB19" s="67" t="s">
        <v>68</v>
      </c>
      <c r="AC19" s="67" t="s">
        <v>68</v>
      </c>
      <c r="AD19" s="67" t="s">
        <v>67</v>
      </c>
      <c r="AE19" s="67" t="s">
        <v>67</v>
      </c>
      <c r="AF19" s="67" t="s">
        <v>68</v>
      </c>
      <c r="AG19" s="67" t="s">
        <v>67</v>
      </c>
      <c r="AH19" s="88" t="s">
        <v>68</v>
      </c>
      <c r="AI19" s="88" t="s">
        <v>68</v>
      </c>
      <c r="AJ19" s="88" t="s">
        <v>68</v>
      </c>
      <c r="AK19" s="65" t="s">
        <v>1265</v>
      </c>
    </row>
    <row r="20" spans="1:37" ht="14.25">
      <c r="A20" s="76">
        <v>19</v>
      </c>
      <c r="B20" s="80" t="s">
        <v>1221</v>
      </c>
      <c r="C20" s="80" t="s">
        <v>507</v>
      </c>
      <c r="D20" s="80" t="s">
        <v>1222</v>
      </c>
      <c r="E20" s="80" t="s">
        <v>16</v>
      </c>
      <c r="F20" s="76" t="s">
        <v>1223</v>
      </c>
      <c r="G20" s="76"/>
      <c r="H20" s="76" t="s">
        <v>61</v>
      </c>
      <c r="I20" s="76" t="s">
        <v>1224</v>
      </c>
      <c r="J20" s="85">
        <v>44044</v>
      </c>
      <c r="K20" s="76" t="s">
        <v>1253</v>
      </c>
      <c r="L20" s="77" t="str">
        <f>LEFT(Table_4[[#This Row],[Cedula]],4)&amp;"_"&amp;COUNTIF($Q$2:$Q$63,$Q20)&amp;"_"&amp;COUNTIF($Q$2:Q20,$Q20)</f>
        <v>7385_1_1</v>
      </c>
      <c r="M20" s="77" t="str">
        <f>Table_4[[#This Row],[Correlativo Beneficiaries]]&amp;"_"&amp;TEXT(COUNTIF($L$2:L20,Table_4[[#This Row],[Correlativo Beneficiaries]]),"0000")</f>
        <v>7385_1_1_0001</v>
      </c>
      <c r="N20" s="65"/>
      <c r="O20" s="65" t="s">
        <v>1266</v>
      </c>
      <c r="P20" s="65" t="s">
        <v>1267</v>
      </c>
      <c r="Q20" s="67">
        <v>7385478</v>
      </c>
      <c r="R20" s="76" t="s">
        <v>66</v>
      </c>
      <c r="S20" s="67">
        <v>60</v>
      </c>
      <c r="T20" s="77" t="str">
        <f>IF(Table_4[[#This Row],[Edad]]="","",IF(Table_4[[#This Row],[Edad]]&lt;=4,"&lt;5",IF(Table_4[[#This Row],[Edad]]&lt;=17,"5-17",IF(Table_4[[#This Row],[Edad]]&lt;=49,"18-49","&gt;50"))))</f>
        <v>&gt;50</v>
      </c>
      <c r="U20" s="76">
        <v>2514483590</v>
      </c>
      <c r="V20" s="76"/>
      <c r="W20" s="77" t="s">
        <v>68</v>
      </c>
      <c r="X20" s="67" t="s">
        <v>67</v>
      </c>
      <c r="Y20" s="67" t="s">
        <v>67</v>
      </c>
      <c r="Z20" s="67" t="s">
        <v>67</v>
      </c>
      <c r="AA20" s="67" t="s">
        <v>68</v>
      </c>
      <c r="AB20" s="67" t="s">
        <v>68</v>
      </c>
      <c r="AC20" s="67" t="s">
        <v>67</v>
      </c>
      <c r="AD20" s="67" t="s">
        <v>67</v>
      </c>
      <c r="AE20" s="67" t="s">
        <v>67</v>
      </c>
      <c r="AF20" s="67" t="s">
        <v>67</v>
      </c>
      <c r="AG20" s="67" t="s">
        <v>67</v>
      </c>
      <c r="AH20" s="88" t="s">
        <v>68</v>
      </c>
      <c r="AI20" s="88" t="s">
        <v>68</v>
      </c>
      <c r="AJ20" s="88" t="s">
        <v>67</v>
      </c>
      <c r="AK20" s="65" t="s">
        <v>1268</v>
      </c>
    </row>
    <row r="21" spans="1:37" ht="15.75" customHeight="1">
      <c r="A21" s="76">
        <v>20</v>
      </c>
      <c r="B21" s="80" t="s">
        <v>1221</v>
      </c>
      <c r="C21" s="80" t="s">
        <v>507</v>
      </c>
      <c r="D21" s="80" t="s">
        <v>1222</v>
      </c>
      <c r="E21" s="80" t="s">
        <v>16</v>
      </c>
      <c r="F21" s="76" t="s">
        <v>1223</v>
      </c>
      <c r="G21" s="76"/>
      <c r="H21" s="76" t="s">
        <v>61</v>
      </c>
      <c r="I21" s="76" t="s">
        <v>1224</v>
      </c>
      <c r="J21" s="85">
        <v>44044</v>
      </c>
      <c r="K21" s="76" t="s">
        <v>1253</v>
      </c>
      <c r="L21" s="77" t="str">
        <f>LEFT(Table_4[[#This Row],[Cedula]],4)&amp;"_"&amp;COUNTIF($Q$2:$Q$63,$Q21)&amp;"_"&amp;COUNTIF($Q$2:Q21,$Q21)</f>
        <v>2714_1_1</v>
      </c>
      <c r="M21" s="77" t="str">
        <f>Table_4[[#This Row],[Correlativo Beneficiaries]]&amp;"_"&amp;TEXT(COUNTIF($L$2:L21,Table_4[[#This Row],[Correlativo Beneficiaries]]),"0000")</f>
        <v>2714_1_1_0001</v>
      </c>
      <c r="N21" s="65" t="s">
        <v>506</v>
      </c>
      <c r="O21" s="65" t="s">
        <v>1269</v>
      </c>
      <c r="P21" s="65" t="s">
        <v>1270</v>
      </c>
      <c r="Q21" s="67">
        <v>27142677</v>
      </c>
      <c r="R21" s="76" t="s">
        <v>66</v>
      </c>
      <c r="S21" s="67">
        <v>21</v>
      </c>
      <c r="T21" s="77" t="str">
        <f>IF(Table_4[[#This Row],[Edad]]="","",IF(Table_4[[#This Row],[Edad]]&lt;=4,"&lt;5",IF(Table_4[[#This Row],[Edad]]&lt;=17,"5-17",IF(Table_4[[#This Row],[Edad]]&lt;=49,"18-49","&gt;50"))))</f>
        <v>18-49</v>
      </c>
      <c r="U21" s="76">
        <v>4265527288</v>
      </c>
      <c r="V21" s="76"/>
      <c r="W21" s="77" t="s">
        <v>68</v>
      </c>
      <c r="X21" s="67" t="s">
        <v>67</v>
      </c>
      <c r="Y21" s="67" t="s">
        <v>67</v>
      </c>
      <c r="Z21" s="67" t="s">
        <v>68</v>
      </c>
      <c r="AA21" s="67" t="s">
        <v>68</v>
      </c>
      <c r="AB21" s="67" t="s">
        <v>67</v>
      </c>
      <c r="AC21" s="67" t="s">
        <v>67</v>
      </c>
      <c r="AD21" s="67" t="s">
        <v>68</v>
      </c>
      <c r="AE21" s="67" t="s">
        <v>67</v>
      </c>
      <c r="AF21" s="67" t="s">
        <v>68</v>
      </c>
      <c r="AG21" s="67" t="s">
        <v>67</v>
      </c>
      <c r="AH21" s="88" t="s">
        <v>68</v>
      </c>
      <c r="AI21" s="88" t="s">
        <v>68</v>
      </c>
      <c r="AJ21" s="88" t="s">
        <v>68</v>
      </c>
      <c r="AK21" s="65" t="s">
        <v>1271</v>
      </c>
    </row>
    <row r="22" spans="1:37" ht="15.75" customHeight="1">
      <c r="A22" s="76">
        <v>21</v>
      </c>
      <c r="B22" s="80" t="s">
        <v>1221</v>
      </c>
      <c r="C22" s="80" t="s">
        <v>507</v>
      </c>
      <c r="D22" s="80" t="s">
        <v>1222</v>
      </c>
      <c r="E22" s="80" t="s">
        <v>16</v>
      </c>
      <c r="F22" s="76" t="s">
        <v>1223</v>
      </c>
      <c r="G22" s="76"/>
      <c r="H22" s="76" t="s">
        <v>61</v>
      </c>
      <c r="I22" s="76" t="s">
        <v>1224</v>
      </c>
      <c r="J22" s="85">
        <v>44044</v>
      </c>
      <c r="K22" s="76" t="s">
        <v>1253</v>
      </c>
      <c r="L22" s="77" t="str">
        <f>LEFT(Table_4[[#This Row],[Cedula]],4)&amp;"_"&amp;COUNTIF($Q$2:$Q$63,$Q22)&amp;"_"&amp;COUNTIF($Q$2:Q22,$Q22)</f>
        <v>1399_1_1</v>
      </c>
      <c r="M22" s="77" t="str">
        <f>Table_4[[#This Row],[Correlativo Beneficiaries]]&amp;"_"&amp;TEXT(COUNTIF($L$2:L22,Table_4[[#This Row],[Correlativo Beneficiaries]]),"0000")</f>
        <v>1399_1_1_0001</v>
      </c>
      <c r="N22" s="65" t="s">
        <v>90</v>
      </c>
      <c r="O22" s="65" t="s">
        <v>1266</v>
      </c>
      <c r="P22" s="65" t="s">
        <v>1272</v>
      </c>
      <c r="Q22" s="67">
        <v>13990237</v>
      </c>
      <c r="R22" s="76" t="s">
        <v>66</v>
      </c>
      <c r="S22" s="67">
        <v>42</v>
      </c>
      <c r="T22" s="77" t="str">
        <f>IF(Table_4[[#This Row],[Edad]]="","",IF(Table_4[[#This Row],[Edad]]&lt;=4,"&lt;5",IF(Table_4[[#This Row],[Edad]]&lt;=17,"5-17",IF(Table_4[[#This Row],[Edad]]&lt;=49,"18-49","&gt;50"))))</f>
        <v>18-49</v>
      </c>
      <c r="U22" s="76">
        <v>4264175010</v>
      </c>
      <c r="V22" s="76"/>
      <c r="W22" s="77" t="s">
        <v>68</v>
      </c>
      <c r="X22" s="67" t="s">
        <v>67</v>
      </c>
      <c r="Y22" s="67" t="s">
        <v>67</v>
      </c>
      <c r="Z22" s="67" t="s">
        <v>67</v>
      </c>
      <c r="AA22" s="67" t="s">
        <v>68</v>
      </c>
      <c r="AB22" s="67" t="s">
        <v>68</v>
      </c>
      <c r="AC22" s="67" t="s">
        <v>68</v>
      </c>
      <c r="AD22" s="67" t="s">
        <v>68</v>
      </c>
      <c r="AE22" s="67" t="s">
        <v>67</v>
      </c>
      <c r="AF22" s="67" t="s">
        <v>67</v>
      </c>
      <c r="AG22" s="67" t="s">
        <v>67</v>
      </c>
      <c r="AH22" s="88" t="s">
        <v>68</v>
      </c>
      <c r="AI22" s="88" t="s">
        <v>68</v>
      </c>
      <c r="AJ22" s="88" t="s">
        <v>68</v>
      </c>
      <c r="AK22" s="65" t="s">
        <v>1273</v>
      </c>
    </row>
    <row r="23" spans="1:37" ht="15.75" customHeight="1">
      <c r="A23" s="76">
        <v>22</v>
      </c>
      <c r="B23" s="80" t="s">
        <v>1221</v>
      </c>
      <c r="C23" s="80" t="s">
        <v>507</v>
      </c>
      <c r="D23" s="80" t="s">
        <v>1222</v>
      </c>
      <c r="E23" s="80" t="s">
        <v>16</v>
      </c>
      <c r="F23" s="76" t="s">
        <v>1223</v>
      </c>
      <c r="G23" s="76"/>
      <c r="H23" s="76" t="s">
        <v>61</v>
      </c>
      <c r="I23" s="76" t="s">
        <v>1224</v>
      </c>
      <c r="J23" s="85">
        <v>44044</v>
      </c>
      <c r="K23" s="76" t="s">
        <v>1253</v>
      </c>
      <c r="L23" s="77" t="str">
        <f>LEFT(Table_4[[#This Row],[Cedula]],4)&amp;"_"&amp;COUNTIF($Q$2:$Q$63,$Q23)&amp;"_"&amp;COUNTIF($Q$2:Q23,$Q23)</f>
        <v>4725_1_1</v>
      </c>
      <c r="M23" s="77" t="str">
        <f>Table_4[[#This Row],[Correlativo Beneficiaries]]&amp;"_"&amp;TEXT(COUNTIF($L$2:L23,Table_4[[#This Row],[Correlativo Beneficiaries]]),"0000")</f>
        <v>4725_1_1_0001</v>
      </c>
      <c r="N23" s="65" t="s">
        <v>1274</v>
      </c>
      <c r="O23" s="65" t="s">
        <v>1051</v>
      </c>
      <c r="P23" s="65" t="s">
        <v>1275</v>
      </c>
      <c r="Q23" s="67">
        <v>4725585</v>
      </c>
      <c r="R23" s="76" t="s">
        <v>66</v>
      </c>
      <c r="S23" s="67">
        <v>62</v>
      </c>
      <c r="T23" s="77" t="str">
        <f>IF(Table_4[[#This Row],[Edad]]="","",IF(Table_4[[#This Row],[Edad]]&lt;=4,"&lt;5",IF(Table_4[[#This Row],[Edad]]&lt;=17,"5-17",IF(Table_4[[#This Row],[Edad]]&lt;=49,"18-49","&gt;50"))))</f>
        <v>&gt;50</v>
      </c>
      <c r="U23" s="76">
        <v>4264354506</v>
      </c>
      <c r="V23" s="76"/>
      <c r="W23" s="77" t="s">
        <v>68</v>
      </c>
      <c r="X23" s="67" t="s">
        <v>67</v>
      </c>
      <c r="Y23" s="67" t="s">
        <v>67</v>
      </c>
      <c r="Z23" s="67" t="s">
        <v>67</v>
      </c>
      <c r="AA23" s="67" t="s">
        <v>68</v>
      </c>
      <c r="AB23" s="67" t="s">
        <v>68</v>
      </c>
      <c r="AC23" s="67" t="s">
        <v>67</v>
      </c>
      <c r="AD23" s="67" t="s">
        <v>68</v>
      </c>
      <c r="AE23" s="67" t="s">
        <v>67</v>
      </c>
      <c r="AF23" s="67" t="s">
        <v>68</v>
      </c>
      <c r="AG23" s="67" t="s">
        <v>67</v>
      </c>
      <c r="AH23" s="88" t="s">
        <v>68</v>
      </c>
      <c r="AI23" s="88" t="s">
        <v>68</v>
      </c>
      <c r="AJ23" s="88" t="s">
        <v>67</v>
      </c>
      <c r="AK23" s="65" t="s">
        <v>1276</v>
      </c>
    </row>
    <row r="24" spans="1:37" ht="15.75" customHeight="1">
      <c r="A24" s="76">
        <v>23</v>
      </c>
      <c r="B24" s="80" t="s">
        <v>1221</v>
      </c>
      <c r="C24" s="80" t="s">
        <v>507</v>
      </c>
      <c r="D24" s="80" t="s">
        <v>1222</v>
      </c>
      <c r="E24" s="80" t="s">
        <v>16</v>
      </c>
      <c r="F24" s="76" t="s">
        <v>1223</v>
      </c>
      <c r="G24" s="76"/>
      <c r="H24" s="76" t="s">
        <v>61</v>
      </c>
      <c r="I24" s="76" t="s">
        <v>1224</v>
      </c>
      <c r="J24" s="85">
        <v>44044</v>
      </c>
      <c r="K24" s="76" t="s">
        <v>1253</v>
      </c>
      <c r="L24" s="77" t="str">
        <f>LEFT(Table_4[[#This Row],[Cedula]],4)&amp;"_"&amp;COUNTIF($Q$2:$Q$63,$Q24)&amp;"_"&amp;COUNTIF($Q$2:Q24,$Q24)</f>
        <v>2067_1_1</v>
      </c>
      <c r="M24" s="77" t="str">
        <f>Table_4[[#This Row],[Correlativo Beneficiaries]]&amp;"_"&amp;TEXT(COUNTIF($L$2:L24,Table_4[[#This Row],[Correlativo Beneficiaries]]),"0000")</f>
        <v>2067_1_1_0002</v>
      </c>
      <c r="N24" s="65" t="s">
        <v>1277</v>
      </c>
      <c r="O24" s="65" t="s">
        <v>177</v>
      </c>
      <c r="P24" s="65" t="s">
        <v>1278</v>
      </c>
      <c r="Q24" s="67">
        <v>20672720</v>
      </c>
      <c r="R24" s="76" t="s">
        <v>66</v>
      </c>
      <c r="S24" s="67">
        <v>29</v>
      </c>
      <c r="T24" s="77" t="str">
        <f>IF(Table_4[[#This Row],[Edad]]="","",IF(Table_4[[#This Row],[Edad]]&lt;=4,"&lt;5",IF(Table_4[[#This Row],[Edad]]&lt;=17,"5-17",IF(Table_4[[#This Row],[Edad]]&lt;=49,"18-49","&gt;50"))))</f>
        <v>18-49</v>
      </c>
      <c r="U24" s="76">
        <v>4264571093</v>
      </c>
      <c r="V24" s="76"/>
      <c r="W24" s="77" t="s">
        <v>67</v>
      </c>
      <c r="X24" s="67" t="s">
        <v>67</v>
      </c>
      <c r="Y24" s="67" t="s">
        <v>67</v>
      </c>
      <c r="Z24" s="67" t="s">
        <v>68</v>
      </c>
      <c r="AA24" s="67" t="s">
        <v>68</v>
      </c>
      <c r="AB24" s="67" t="s">
        <v>67</v>
      </c>
      <c r="AC24" s="67" t="s">
        <v>68</v>
      </c>
      <c r="AD24" s="67" t="s">
        <v>68</v>
      </c>
      <c r="AE24" s="67" t="s">
        <v>67</v>
      </c>
      <c r="AF24" s="67" t="s">
        <v>68</v>
      </c>
      <c r="AG24" s="67" t="s">
        <v>67</v>
      </c>
      <c r="AH24" s="88" t="s">
        <v>68</v>
      </c>
      <c r="AI24" s="88" t="s">
        <v>68</v>
      </c>
      <c r="AJ24" s="88" t="s">
        <v>68</v>
      </c>
      <c r="AK24" s="65"/>
    </row>
    <row r="25" spans="1:37" ht="15.75" customHeight="1">
      <c r="A25" s="76">
        <v>24</v>
      </c>
      <c r="B25" s="80" t="s">
        <v>1221</v>
      </c>
      <c r="C25" s="80" t="s">
        <v>507</v>
      </c>
      <c r="D25" s="80" t="s">
        <v>1222</v>
      </c>
      <c r="E25" s="80" t="s">
        <v>16</v>
      </c>
      <c r="F25" s="76" t="s">
        <v>1223</v>
      </c>
      <c r="G25" s="76"/>
      <c r="H25" s="76" t="s">
        <v>61</v>
      </c>
      <c r="I25" s="76" t="s">
        <v>1224</v>
      </c>
      <c r="J25" s="85">
        <v>44044</v>
      </c>
      <c r="K25" s="76" t="s">
        <v>1253</v>
      </c>
      <c r="L25" s="77" t="str">
        <f>LEFT(Table_4[[#This Row],[Cedula]],4)&amp;"_"&amp;COUNTIF($Q$2:$Q$63,$Q25)&amp;"_"&amp;COUNTIF($Q$2:Q25,$Q25)</f>
        <v>1959_1_1</v>
      </c>
      <c r="M25" s="77" t="str">
        <f>Table_4[[#This Row],[Correlativo Beneficiaries]]&amp;"_"&amp;TEXT(COUNTIF($L$2:L25,Table_4[[#This Row],[Correlativo Beneficiaries]]),"0000")</f>
        <v>1959_1_1_0001</v>
      </c>
      <c r="N25" s="65" t="s">
        <v>1279</v>
      </c>
      <c r="O25" s="65"/>
      <c r="P25" s="65" t="s">
        <v>1280</v>
      </c>
      <c r="Q25" s="67">
        <v>19591191</v>
      </c>
      <c r="R25" s="76" t="s">
        <v>66</v>
      </c>
      <c r="S25" s="67">
        <v>32</v>
      </c>
      <c r="T25" s="77" t="str">
        <f>IF(Table_4[[#This Row],[Edad]]="","",IF(Table_4[[#This Row],[Edad]]&lt;=4,"&lt;5",IF(Table_4[[#This Row],[Edad]]&lt;=17,"5-17",IF(Table_4[[#This Row],[Edad]]&lt;=49,"18-49","&gt;50"))))</f>
        <v>18-49</v>
      </c>
      <c r="U25" s="76">
        <v>4245309407</v>
      </c>
      <c r="V25" s="76"/>
      <c r="W25" s="77" t="s">
        <v>68</v>
      </c>
      <c r="X25" s="67" t="s">
        <v>67</v>
      </c>
      <c r="Y25" s="67" t="s">
        <v>67</v>
      </c>
      <c r="Z25" s="67" t="s">
        <v>67</v>
      </c>
      <c r="AA25" s="67" t="s">
        <v>68</v>
      </c>
      <c r="AB25" s="67" t="s">
        <v>68</v>
      </c>
      <c r="AC25" s="67" t="s">
        <v>68</v>
      </c>
      <c r="AD25" s="67" t="s">
        <v>68</v>
      </c>
      <c r="AE25" s="67" t="s">
        <v>67</v>
      </c>
      <c r="AF25" s="67" t="s">
        <v>67</v>
      </c>
      <c r="AG25" s="67" t="s">
        <v>67</v>
      </c>
      <c r="AH25" s="88" t="s">
        <v>68</v>
      </c>
      <c r="AI25" s="88" t="s">
        <v>68</v>
      </c>
      <c r="AJ25" s="88" t="s">
        <v>68</v>
      </c>
      <c r="AK25" s="65" t="s">
        <v>1281</v>
      </c>
    </row>
    <row r="26" spans="1:37" ht="15.75" customHeight="1">
      <c r="A26" s="76">
        <v>25</v>
      </c>
      <c r="B26" s="80" t="s">
        <v>1221</v>
      </c>
      <c r="C26" s="80" t="s">
        <v>507</v>
      </c>
      <c r="D26" s="80" t="s">
        <v>1222</v>
      </c>
      <c r="E26" s="80" t="s">
        <v>16</v>
      </c>
      <c r="F26" s="76" t="s">
        <v>1223</v>
      </c>
      <c r="G26" s="76"/>
      <c r="H26" s="76" t="s">
        <v>61</v>
      </c>
      <c r="I26" s="76" t="s">
        <v>1224</v>
      </c>
      <c r="J26" s="85">
        <v>44044</v>
      </c>
      <c r="K26" s="76" t="s">
        <v>1225</v>
      </c>
      <c r="L26" s="77" t="str">
        <f>LEFT(Table_4[[#This Row],[Cedula]],4)&amp;"_"&amp;COUNTIF($Q$2:$Q$63,$Q26)&amp;"_"&amp;COUNTIF($Q$2:Q26,$Q26)</f>
        <v>1566_1_1</v>
      </c>
      <c r="M26" s="77" t="str">
        <f>Table_4[[#This Row],[Correlativo Beneficiaries]]&amp;"_"&amp;TEXT(COUNTIF($L$2:L26,Table_4[[#This Row],[Correlativo Beneficiaries]]),"0000")</f>
        <v>1566_1_1_0001</v>
      </c>
      <c r="N26" s="65" t="s">
        <v>1250</v>
      </c>
      <c r="O26" s="65" t="s">
        <v>1245</v>
      </c>
      <c r="P26" s="65" t="s">
        <v>1282</v>
      </c>
      <c r="Q26" s="67">
        <v>15668550</v>
      </c>
      <c r="R26" s="76" t="s">
        <v>66</v>
      </c>
      <c r="S26" s="67">
        <v>38</v>
      </c>
      <c r="T26" s="77" t="str">
        <f>IF(Table_4[[#This Row],[Edad]]="","",IF(Table_4[[#This Row],[Edad]]&lt;=4,"&lt;5",IF(Table_4[[#This Row],[Edad]]&lt;=17,"5-17",IF(Table_4[[#This Row],[Edad]]&lt;=49,"18-49","&gt;50"))))</f>
        <v>18-49</v>
      </c>
      <c r="U26" s="76"/>
      <c r="V26" s="76"/>
      <c r="W26" s="77" t="s">
        <v>68</v>
      </c>
      <c r="X26" s="67" t="s">
        <v>67</v>
      </c>
      <c r="Y26" s="67" t="s">
        <v>67</v>
      </c>
      <c r="Z26" s="67" t="s">
        <v>68</v>
      </c>
      <c r="AA26" s="67" t="s">
        <v>68</v>
      </c>
      <c r="AB26" s="67" t="s">
        <v>68</v>
      </c>
      <c r="AC26" s="67" t="s">
        <v>68</v>
      </c>
      <c r="AD26" s="67" t="s">
        <v>68</v>
      </c>
      <c r="AE26" s="67" t="s">
        <v>67</v>
      </c>
      <c r="AF26" s="67" t="s">
        <v>68</v>
      </c>
      <c r="AG26" s="67" t="s">
        <v>67</v>
      </c>
      <c r="AH26" s="88" t="s">
        <v>68</v>
      </c>
      <c r="AI26" s="88" t="s">
        <v>68</v>
      </c>
      <c r="AJ26" s="88" t="s">
        <v>68</v>
      </c>
      <c r="AK26" s="65" t="s">
        <v>481</v>
      </c>
    </row>
    <row r="27" spans="1:37" ht="15.75" customHeight="1">
      <c r="A27" s="76">
        <v>26</v>
      </c>
      <c r="B27" s="80" t="s">
        <v>1221</v>
      </c>
      <c r="C27" s="80" t="s">
        <v>507</v>
      </c>
      <c r="D27" s="80" t="s">
        <v>1222</v>
      </c>
      <c r="E27" s="80" t="s">
        <v>16</v>
      </c>
      <c r="F27" s="76" t="s">
        <v>1223</v>
      </c>
      <c r="G27" s="76"/>
      <c r="H27" s="76" t="s">
        <v>61</v>
      </c>
      <c r="I27" s="76" t="s">
        <v>1224</v>
      </c>
      <c r="J27" s="85">
        <v>44044</v>
      </c>
      <c r="K27" s="76" t="s">
        <v>1253</v>
      </c>
      <c r="L27" s="77" t="str">
        <f>LEFT(Table_4[[#This Row],[Cedula]],4)&amp;"_"&amp;COUNTIF($Q$2:$Q$63,$Q27)&amp;"_"&amp;COUNTIF($Q$2:Q27,$Q27)</f>
        <v>1409_1_1</v>
      </c>
      <c r="M27" s="77" t="str">
        <f>Table_4[[#This Row],[Correlativo Beneficiaries]]&amp;"_"&amp;TEXT(COUNTIF($L$2:L27,Table_4[[#This Row],[Correlativo Beneficiaries]]),"0000")</f>
        <v>1409_1_1_0001</v>
      </c>
      <c r="N27" s="65" t="s">
        <v>1005</v>
      </c>
      <c r="O27" s="65" t="s">
        <v>1283</v>
      </c>
      <c r="P27" s="65" t="s">
        <v>1284</v>
      </c>
      <c r="Q27" s="67">
        <v>14094382</v>
      </c>
      <c r="R27" s="76" t="s">
        <v>66</v>
      </c>
      <c r="S27" s="67">
        <v>44</v>
      </c>
      <c r="T27" s="77" t="str">
        <f>IF(Table_4[[#This Row],[Edad]]="","",IF(Table_4[[#This Row],[Edad]]&lt;=4,"&lt;5",IF(Table_4[[#This Row],[Edad]]&lt;=17,"5-17",IF(Table_4[[#This Row],[Edad]]&lt;=49,"18-49","&gt;50"))))</f>
        <v>18-49</v>
      </c>
      <c r="U27" s="76">
        <v>4261510776</v>
      </c>
      <c r="V27" s="76"/>
      <c r="W27" s="77" t="s">
        <v>67</v>
      </c>
      <c r="X27" s="67" t="s">
        <v>67</v>
      </c>
      <c r="Y27" s="67" t="s">
        <v>67</v>
      </c>
      <c r="Z27" s="67" t="s">
        <v>67</v>
      </c>
      <c r="AA27" s="67" t="s">
        <v>68</v>
      </c>
      <c r="AB27" s="67" t="s">
        <v>68</v>
      </c>
      <c r="AC27" s="67" t="s">
        <v>67</v>
      </c>
      <c r="AD27" s="67" t="s">
        <v>68</v>
      </c>
      <c r="AE27" s="67" t="s">
        <v>67</v>
      </c>
      <c r="AF27" s="67" t="s">
        <v>67</v>
      </c>
      <c r="AG27" s="67" t="s">
        <v>67</v>
      </c>
      <c r="AH27" s="88" t="s">
        <v>68</v>
      </c>
      <c r="AI27" s="88" t="s">
        <v>68</v>
      </c>
      <c r="AJ27" s="88" t="s">
        <v>68</v>
      </c>
      <c r="AK27" s="65" t="s">
        <v>1285</v>
      </c>
    </row>
    <row r="28" spans="1:37" ht="15.75" customHeight="1">
      <c r="A28" s="76">
        <v>27</v>
      </c>
      <c r="B28" s="80" t="s">
        <v>1221</v>
      </c>
      <c r="C28" s="80" t="s">
        <v>507</v>
      </c>
      <c r="D28" s="80" t="s">
        <v>1222</v>
      </c>
      <c r="E28" s="80" t="s">
        <v>16</v>
      </c>
      <c r="F28" s="76" t="s">
        <v>1223</v>
      </c>
      <c r="G28" s="76"/>
      <c r="H28" s="76" t="s">
        <v>61</v>
      </c>
      <c r="I28" s="76" t="s">
        <v>1224</v>
      </c>
      <c r="J28" s="85">
        <v>44044</v>
      </c>
      <c r="K28" s="76" t="s">
        <v>1253</v>
      </c>
      <c r="L28" s="77" t="str">
        <f>LEFT(Table_4[[#This Row],[Cedula]],4)&amp;"_"&amp;COUNTIF($Q$2:$Q$63,$Q28)&amp;"_"&amp;COUNTIF($Q$2:Q28,$Q28)</f>
        <v>2391_1_1</v>
      </c>
      <c r="M28" s="77" t="str">
        <f>Table_4[[#This Row],[Correlativo Beneficiaries]]&amp;"_"&amp;TEXT(COUNTIF($L$2:L28,Table_4[[#This Row],[Correlativo Beneficiaries]]),"0000")</f>
        <v>2391_1_1_0001</v>
      </c>
      <c r="N28" s="65" t="s">
        <v>1286</v>
      </c>
      <c r="O28" s="65" t="s">
        <v>236</v>
      </c>
      <c r="P28" s="65" t="s">
        <v>1287</v>
      </c>
      <c r="Q28" s="67">
        <v>23917446</v>
      </c>
      <c r="R28" s="76" t="s">
        <v>66</v>
      </c>
      <c r="S28" s="67">
        <v>30</v>
      </c>
      <c r="T28" s="77" t="str">
        <f>IF(Table_4[[#This Row],[Edad]]="","",IF(Table_4[[#This Row],[Edad]]&lt;=4,"&lt;5",IF(Table_4[[#This Row],[Edad]]&lt;=17,"5-17",IF(Table_4[[#This Row],[Edad]]&lt;=49,"18-49","&gt;50"))))</f>
        <v>18-49</v>
      </c>
      <c r="U28" s="76">
        <v>4245332706</v>
      </c>
      <c r="V28" s="76"/>
      <c r="W28" s="77" t="s">
        <v>68</v>
      </c>
      <c r="X28" s="67" t="s">
        <v>67</v>
      </c>
      <c r="Y28" s="67" t="s">
        <v>67</v>
      </c>
      <c r="Z28" s="67" t="s">
        <v>68</v>
      </c>
      <c r="AA28" s="67" t="s">
        <v>68</v>
      </c>
      <c r="AB28" s="67" t="s">
        <v>68</v>
      </c>
      <c r="AC28" s="67" t="s">
        <v>68</v>
      </c>
      <c r="AD28" s="67" t="s">
        <v>67</v>
      </c>
      <c r="AE28" s="67" t="s">
        <v>67</v>
      </c>
      <c r="AF28" s="67" t="s">
        <v>67</v>
      </c>
      <c r="AG28" s="67" t="s">
        <v>67</v>
      </c>
      <c r="AH28" s="88" t="s">
        <v>68</v>
      </c>
      <c r="AI28" s="88" t="s">
        <v>68</v>
      </c>
      <c r="AJ28" s="88" t="s">
        <v>68</v>
      </c>
      <c r="AK28" s="65" t="s">
        <v>1271</v>
      </c>
    </row>
    <row r="29" spans="1:37" ht="15.75" customHeight="1">
      <c r="A29" s="76">
        <v>28</v>
      </c>
      <c r="B29" s="80" t="s">
        <v>1221</v>
      </c>
      <c r="C29" s="80" t="s">
        <v>507</v>
      </c>
      <c r="D29" s="80" t="s">
        <v>1222</v>
      </c>
      <c r="E29" s="80" t="s">
        <v>16</v>
      </c>
      <c r="F29" s="76" t="s">
        <v>1223</v>
      </c>
      <c r="G29" s="76"/>
      <c r="H29" s="76" t="s">
        <v>61</v>
      </c>
      <c r="I29" s="76" t="s">
        <v>1224</v>
      </c>
      <c r="J29" s="85">
        <v>44044</v>
      </c>
      <c r="K29" s="76" t="s">
        <v>1225</v>
      </c>
      <c r="L29" s="77" t="str">
        <f>LEFT(Table_4[[#This Row],[Cedula]],4)&amp;"_"&amp;COUNTIF($Q$2:$Q$63,$Q29)&amp;"_"&amp;COUNTIF($Q$2:Q29,$Q29)</f>
        <v>3855_1_1</v>
      </c>
      <c r="M29" s="77" t="str">
        <f>Table_4[[#This Row],[Correlativo Beneficiaries]]&amp;"_"&amp;TEXT(COUNTIF($L$2:L29,Table_4[[#This Row],[Correlativo Beneficiaries]]),"0000")</f>
        <v>3855_1_1_0001</v>
      </c>
      <c r="N29" s="65" t="s">
        <v>682</v>
      </c>
      <c r="O29" s="65"/>
      <c r="P29" s="65" t="s">
        <v>1288</v>
      </c>
      <c r="Q29" s="67">
        <v>3855948</v>
      </c>
      <c r="R29" s="76" t="s">
        <v>66</v>
      </c>
      <c r="S29" s="67">
        <v>71</v>
      </c>
      <c r="T29" s="77" t="str">
        <f>IF(Table_4[[#This Row],[Edad]]="","",IF(Table_4[[#This Row],[Edad]]&lt;=4,"&lt;5",IF(Table_4[[#This Row],[Edad]]&lt;=17,"5-17",IF(Table_4[[#This Row],[Edad]]&lt;=49,"18-49","&gt;50"))))</f>
        <v>&gt;50</v>
      </c>
      <c r="U29" s="76">
        <v>4145279847</v>
      </c>
      <c r="V29" s="76"/>
      <c r="W29" s="77" t="s">
        <v>68</v>
      </c>
      <c r="X29" s="67" t="s">
        <v>67</v>
      </c>
      <c r="Y29" s="67" t="s">
        <v>67</v>
      </c>
      <c r="Z29" s="67" t="s">
        <v>67</v>
      </c>
      <c r="AA29" s="67" t="s">
        <v>68</v>
      </c>
      <c r="AB29" s="67" t="s">
        <v>68</v>
      </c>
      <c r="AC29" s="67" t="s">
        <v>67</v>
      </c>
      <c r="AD29" s="67" t="s">
        <v>68</v>
      </c>
      <c r="AE29" s="67" t="s">
        <v>67</v>
      </c>
      <c r="AF29" s="67" t="s">
        <v>68</v>
      </c>
      <c r="AG29" s="67" t="s">
        <v>67</v>
      </c>
      <c r="AH29" s="88" t="s">
        <v>68</v>
      </c>
      <c r="AI29" s="88" t="s">
        <v>68</v>
      </c>
      <c r="AJ29" s="88" t="s">
        <v>67</v>
      </c>
      <c r="AK29" s="65" t="s">
        <v>1289</v>
      </c>
    </row>
    <row r="30" spans="1:37" ht="15.75" customHeight="1">
      <c r="A30" s="76">
        <v>29</v>
      </c>
      <c r="B30" s="80" t="s">
        <v>1221</v>
      </c>
      <c r="C30" s="80" t="s">
        <v>507</v>
      </c>
      <c r="D30" s="80" t="s">
        <v>1222</v>
      </c>
      <c r="E30" s="80" t="s">
        <v>16</v>
      </c>
      <c r="F30" s="76" t="s">
        <v>1223</v>
      </c>
      <c r="G30" s="76"/>
      <c r="H30" s="76" t="s">
        <v>61</v>
      </c>
      <c r="I30" s="76" t="s">
        <v>1224</v>
      </c>
      <c r="J30" s="85">
        <v>44044</v>
      </c>
      <c r="K30" s="76" t="s">
        <v>1290</v>
      </c>
      <c r="L30" s="77" t="str">
        <f>LEFT(Table_4[[#This Row],[Cedula]],4)&amp;"_"&amp;COUNTIF($Q$2:$Q$63,$Q30)&amp;"_"&amp;COUNTIF($Q$2:Q30,$Q30)</f>
        <v>9540_1_1</v>
      </c>
      <c r="M30" s="77" t="str">
        <f>Table_4[[#This Row],[Correlativo Beneficiaries]]&amp;"_"&amp;TEXT(COUNTIF($L$2:L30,Table_4[[#This Row],[Correlativo Beneficiaries]]),"0000")</f>
        <v>9540_1_1_0001</v>
      </c>
      <c r="N30" s="65" t="s">
        <v>891</v>
      </c>
      <c r="O30" s="65"/>
      <c r="P30" s="65" t="s">
        <v>1291</v>
      </c>
      <c r="Q30" s="67">
        <v>9540087</v>
      </c>
      <c r="R30" s="76" t="s">
        <v>66</v>
      </c>
      <c r="S30" s="67">
        <v>61</v>
      </c>
      <c r="T30" s="77" t="str">
        <f>IF(Table_4[[#This Row],[Edad]]="","",IF(Table_4[[#This Row],[Edad]]&lt;=4,"&lt;5",IF(Table_4[[#This Row],[Edad]]&lt;=17,"5-17",IF(Table_4[[#This Row],[Edad]]&lt;=49,"18-49","&gt;50"))))</f>
        <v>&gt;50</v>
      </c>
      <c r="U30" s="76">
        <v>4145255437</v>
      </c>
      <c r="V30" s="76"/>
      <c r="W30" s="77" t="s">
        <v>68</v>
      </c>
      <c r="X30" s="67" t="s">
        <v>67</v>
      </c>
      <c r="Y30" s="67" t="s">
        <v>67</v>
      </c>
      <c r="Z30" s="67" t="s">
        <v>67</v>
      </c>
      <c r="AA30" s="67" t="s">
        <v>68</v>
      </c>
      <c r="AB30" s="67" t="s">
        <v>68</v>
      </c>
      <c r="AC30" s="67" t="s">
        <v>67</v>
      </c>
      <c r="AD30" s="67" t="s">
        <v>67</v>
      </c>
      <c r="AE30" s="67" t="s">
        <v>67</v>
      </c>
      <c r="AF30" s="67" t="s">
        <v>68</v>
      </c>
      <c r="AG30" s="67" t="s">
        <v>68</v>
      </c>
      <c r="AH30" s="88" t="s">
        <v>68</v>
      </c>
      <c r="AI30" s="88" t="s">
        <v>68</v>
      </c>
      <c r="AJ30" s="88" t="s">
        <v>67</v>
      </c>
      <c r="AK30" s="65" t="s">
        <v>1271</v>
      </c>
    </row>
    <row r="31" spans="1:37" ht="15.75" customHeight="1">
      <c r="A31" s="76">
        <v>30</v>
      </c>
      <c r="B31" s="80" t="s">
        <v>1221</v>
      </c>
      <c r="C31" s="80" t="s">
        <v>507</v>
      </c>
      <c r="D31" s="80" t="s">
        <v>1222</v>
      </c>
      <c r="E31" s="80" t="s">
        <v>16</v>
      </c>
      <c r="F31" s="76" t="s">
        <v>1223</v>
      </c>
      <c r="G31" s="76"/>
      <c r="H31" s="76" t="s">
        <v>61</v>
      </c>
      <c r="I31" s="76" t="s">
        <v>1224</v>
      </c>
      <c r="J31" s="85">
        <v>44044</v>
      </c>
      <c r="K31" s="76" t="s">
        <v>1290</v>
      </c>
      <c r="L31" s="77" t="str">
        <f>LEFT(Table_4[[#This Row],[Cedula]],4)&amp;"_"&amp;COUNTIF($Q$2:$Q$63,$Q31)&amp;"_"&amp;COUNTIF($Q$2:Q31,$Q31)</f>
        <v>1703_1_1</v>
      </c>
      <c r="M31" s="77" t="str">
        <f>Table_4[[#This Row],[Correlativo Beneficiaries]]&amp;"_"&amp;TEXT(COUNTIF($L$2:L31,Table_4[[#This Row],[Correlativo Beneficiaries]]),"0000")</f>
        <v>1703_1_1_0001</v>
      </c>
      <c r="N31" s="65" t="s">
        <v>200</v>
      </c>
      <c r="O31" s="65" t="s">
        <v>1292</v>
      </c>
      <c r="P31" s="65" t="s">
        <v>1293</v>
      </c>
      <c r="Q31" s="67">
        <v>17034037</v>
      </c>
      <c r="R31" s="76" t="s">
        <v>66</v>
      </c>
      <c r="S31" s="67">
        <v>35</v>
      </c>
      <c r="T31" s="77" t="str">
        <f>IF(Table_4[[#This Row],[Edad]]="","",IF(Table_4[[#This Row],[Edad]]&lt;=4,"&lt;5",IF(Table_4[[#This Row],[Edad]]&lt;=17,"5-17",IF(Table_4[[#This Row],[Edad]]&lt;=49,"18-49","&gt;50"))))</f>
        <v>18-49</v>
      </c>
      <c r="U31" s="76">
        <v>4169561530</v>
      </c>
      <c r="V31" s="76"/>
      <c r="W31" s="77" t="s">
        <v>68</v>
      </c>
      <c r="X31" s="67" t="s">
        <v>67</v>
      </c>
      <c r="Y31" s="67" t="s">
        <v>67</v>
      </c>
      <c r="Z31" s="67" t="s">
        <v>68</v>
      </c>
      <c r="AA31" s="67" t="s">
        <v>68</v>
      </c>
      <c r="AB31" s="67" t="s">
        <v>68</v>
      </c>
      <c r="AC31" s="67" t="s">
        <v>68</v>
      </c>
      <c r="AD31" s="67" t="s">
        <v>67</v>
      </c>
      <c r="AE31" s="67" t="s">
        <v>67</v>
      </c>
      <c r="AF31" s="67" t="s">
        <v>68</v>
      </c>
      <c r="AG31" s="67" t="s">
        <v>67</v>
      </c>
      <c r="AH31" s="88" t="s">
        <v>68</v>
      </c>
      <c r="AI31" s="88" t="s">
        <v>68</v>
      </c>
      <c r="AJ31" s="88" t="s">
        <v>68</v>
      </c>
      <c r="AK31" s="65" t="s">
        <v>1294</v>
      </c>
    </row>
    <row r="32" spans="1:37" ht="15.75" customHeight="1">
      <c r="A32" s="76">
        <v>31</v>
      </c>
      <c r="B32" s="80" t="s">
        <v>1221</v>
      </c>
      <c r="C32" s="80" t="s">
        <v>507</v>
      </c>
      <c r="D32" s="80" t="s">
        <v>1222</v>
      </c>
      <c r="E32" s="80" t="s">
        <v>16</v>
      </c>
      <c r="F32" s="76" t="s">
        <v>1223</v>
      </c>
      <c r="G32" s="76"/>
      <c r="H32" s="76" t="s">
        <v>61</v>
      </c>
      <c r="I32" s="76" t="s">
        <v>1224</v>
      </c>
      <c r="J32" s="85">
        <v>44044</v>
      </c>
      <c r="K32" s="76" t="s">
        <v>1290</v>
      </c>
      <c r="L32" s="77" t="str">
        <f>LEFT(Table_4[[#This Row],[Cedula]],4)&amp;"_"&amp;COUNTIF($Q$2:$Q$63,$Q32)&amp;"_"&amp;COUNTIF($Q$2:Q32,$Q32)</f>
        <v>1658_1_1</v>
      </c>
      <c r="M32" s="77" t="str">
        <f>Table_4[[#This Row],[Correlativo Beneficiaries]]&amp;"_"&amp;TEXT(COUNTIF($L$2:L32,Table_4[[#This Row],[Correlativo Beneficiaries]]),"0000")</f>
        <v>1658_1_1_0001</v>
      </c>
      <c r="N32" s="65" t="s">
        <v>891</v>
      </c>
      <c r="O32" s="65" t="s">
        <v>935</v>
      </c>
      <c r="P32" s="65" t="s">
        <v>1295</v>
      </c>
      <c r="Q32" s="67">
        <v>16584028</v>
      </c>
      <c r="R32" s="76" t="s">
        <v>66</v>
      </c>
      <c r="S32" s="67">
        <v>36</v>
      </c>
      <c r="T32" s="77" t="str">
        <f>IF(Table_4[[#This Row],[Edad]]="","",IF(Table_4[[#This Row],[Edad]]&lt;=4,"&lt;5",IF(Table_4[[#This Row],[Edad]]&lt;=17,"5-17",IF(Table_4[[#This Row],[Edad]]&lt;=49,"18-49","&gt;50"))))</f>
        <v>18-49</v>
      </c>
      <c r="U32" s="76">
        <v>4163158908</v>
      </c>
      <c r="V32" s="76"/>
      <c r="W32" s="77" t="s">
        <v>68</v>
      </c>
      <c r="X32" s="67" t="s">
        <v>67</v>
      </c>
      <c r="Y32" s="67" t="s">
        <v>67</v>
      </c>
      <c r="Z32" s="67" t="s">
        <v>67</v>
      </c>
      <c r="AA32" s="67" t="s">
        <v>68</v>
      </c>
      <c r="AB32" s="67" t="s">
        <v>68</v>
      </c>
      <c r="AC32" s="67" t="s">
        <v>67</v>
      </c>
      <c r="AD32" s="67" t="s">
        <v>67</v>
      </c>
      <c r="AE32" s="67" t="s">
        <v>67</v>
      </c>
      <c r="AF32" s="67" t="s">
        <v>67</v>
      </c>
      <c r="AG32" s="67" t="s">
        <v>67</v>
      </c>
      <c r="AH32" s="88" t="s">
        <v>68</v>
      </c>
      <c r="AI32" s="88" t="s">
        <v>68</v>
      </c>
      <c r="AJ32" s="88" t="s">
        <v>68</v>
      </c>
      <c r="AK32" s="65" t="s">
        <v>1296</v>
      </c>
    </row>
    <row r="33" spans="1:37" ht="15.75" customHeight="1">
      <c r="A33" s="76">
        <v>32</v>
      </c>
      <c r="B33" s="80" t="s">
        <v>1221</v>
      </c>
      <c r="C33" s="80" t="s">
        <v>507</v>
      </c>
      <c r="D33" s="80" t="s">
        <v>1222</v>
      </c>
      <c r="E33" s="80" t="s">
        <v>16</v>
      </c>
      <c r="F33" s="76" t="s">
        <v>1223</v>
      </c>
      <c r="G33" s="76"/>
      <c r="H33" s="76" t="s">
        <v>61</v>
      </c>
      <c r="I33" s="76" t="s">
        <v>1224</v>
      </c>
      <c r="J33" s="85">
        <v>44044</v>
      </c>
      <c r="K33" s="76" t="s">
        <v>1290</v>
      </c>
      <c r="L33" s="77" t="str">
        <f>LEFT(Table_4[[#This Row],[Cedula]],4)&amp;"_"&amp;COUNTIF($Q$2:$Q$63,$Q33)&amp;"_"&amp;COUNTIF($Q$2:Q33,$Q33)</f>
        <v>1710_1_1</v>
      </c>
      <c r="M33" s="77" t="str">
        <f>Table_4[[#This Row],[Correlativo Beneficiaries]]&amp;"_"&amp;TEXT(COUNTIF($L$2:L33,Table_4[[#This Row],[Correlativo Beneficiaries]]),"0000")</f>
        <v>1710_1_1_0001</v>
      </c>
      <c r="N33" s="65" t="s">
        <v>1297</v>
      </c>
      <c r="O33" s="65" t="s">
        <v>1255</v>
      </c>
      <c r="P33" s="65" t="s">
        <v>1298</v>
      </c>
      <c r="Q33" s="67">
        <v>17104792</v>
      </c>
      <c r="R33" s="76" t="s">
        <v>66</v>
      </c>
      <c r="S33" s="67">
        <v>34</v>
      </c>
      <c r="T33" s="77" t="str">
        <f>IF(Table_4[[#This Row],[Edad]]="","",IF(Table_4[[#This Row],[Edad]]&lt;=4,"&lt;5",IF(Table_4[[#This Row],[Edad]]&lt;=17,"5-17",IF(Table_4[[#This Row],[Edad]]&lt;=49,"18-49","&gt;50"))))</f>
        <v>18-49</v>
      </c>
      <c r="U33" s="76">
        <v>4268506036</v>
      </c>
      <c r="V33" s="76"/>
      <c r="W33" s="77" t="s">
        <v>68</v>
      </c>
      <c r="X33" s="67" t="s">
        <v>67</v>
      </c>
      <c r="Y33" s="67" t="s">
        <v>67</v>
      </c>
      <c r="Z33" s="67" t="s">
        <v>67</v>
      </c>
      <c r="AA33" s="88" t="s">
        <v>68</v>
      </c>
      <c r="AB33" s="88" t="s">
        <v>68</v>
      </c>
      <c r="AC33" s="88" t="s">
        <v>67</v>
      </c>
      <c r="AD33" s="88" t="s">
        <v>68</v>
      </c>
      <c r="AE33" s="67" t="s">
        <v>67</v>
      </c>
      <c r="AF33" s="88" t="s">
        <v>68</v>
      </c>
      <c r="AG33" s="88" t="s">
        <v>67</v>
      </c>
      <c r="AH33" s="88" t="s">
        <v>68</v>
      </c>
      <c r="AI33" s="88" t="s">
        <v>68</v>
      </c>
      <c r="AJ33" s="88" t="s">
        <v>68</v>
      </c>
      <c r="AK33" s="88" t="s">
        <v>1299</v>
      </c>
    </row>
    <row r="34" spans="1:37" ht="15.75" customHeight="1">
      <c r="A34" s="76">
        <v>33</v>
      </c>
      <c r="B34" s="80" t="s">
        <v>1221</v>
      </c>
      <c r="C34" s="80" t="s">
        <v>507</v>
      </c>
      <c r="D34" s="80" t="s">
        <v>1222</v>
      </c>
      <c r="E34" s="80" t="s">
        <v>16</v>
      </c>
      <c r="F34" s="76" t="s">
        <v>1223</v>
      </c>
      <c r="G34" s="76"/>
      <c r="H34" s="76" t="s">
        <v>61</v>
      </c>
      <c r="I34" s="76" t="s">
        <v>1224</v>
      </c>
      <c r="J34" s="85">
        <v>44044</v>
      </c>
      <c r="K34" s="76" t="s">
        <v>1290</v>
      </c>
      <c r="L34" s="77" t="str">
        <f>LEFT(Table_4[[#This Row],[Cedula]],4)&amp;"_"&amp;COUNTIF($Q$2:$Q$63,$Q34)&amp;"_"&amp;COUNTIF($Q$2:Q34,$Q34)</f>
        <v>7355_1_1</v>
      </c>
      <c r="M34" s="77" t="str">
        <f>Table_4[[#This Row],[Correlativo Beneficiaries]]&amp;"_"&amp;TEXT(COUNTIF($L$2:L34,Table_4[[#This Row],[Correlativo Beneficiaries]]),"0000")</f>
        <v>7355_1_1_0001</v>
      </c>
      <c r="N34" s="76" t="s">
        <v>200</v>
      </c>
      <c r="O34" s="76" t="s">
        <v>200</v>
      </c>
      <c r="P34" s="76" t="s">
        <v>1300</v>
      </c>
      <c r="Q34" s="67">
        <v>7355903</v>
      </c>
      <c r="R34" s="76" t="s">
        <v>66</v>
      </c>
      <c r="S34" s="67">
        <v>61</v>
      </c>
      <c r="T34" s="77" t="str">
        <f>IF(Table_4[[#This Row],[Edad]]="","",IF(Table_4[[#This Row],[Edad]]&lt;=4,"&lt;5",IF(Table_4[[#This Row],[Edad]]&lt;=17,"5-17",IF(Table_4[[#This Row],[Edad]]&lt;=49,"18-49","&gt;50"))))</f>
        <v>&gt;50</v>
      </c>
      <c r="U34" s="76">
        <v>4268618351</v>
      </c>
      <c r="V34" s="76"/>
      <c r="W34" s="77" t="s">
        <v>68</v>
      </c>
      <c r="X34" s="76" t="s">
        <v>67</v>
      </c>
      <c r="Y34" s="76" t="s">
        <v>67</v>
      </c>
      <c r="Z34" s="88" t="s">
        <v>67</v>
      </c>
      <c r="AA34" s="88" t="s">
        <v>68</v>
      </c>
      <c r="AB34" s="88" t="s">
        <v>68</v>
      </c>
      <c r="AC34" s="88" t="s">
        <v>68</v>
      </c>
      <c r="AD34" s="88" t="s">
        <v>67</v>
      </c>
      <c r="AE34" s="88" t="s">
        <v>67</v>
      </c>
      <c r="AF34" s="88" t="s">
        <v>68</v>
      </c>
      <c r="AG34" s="88" t="s">
        <v>67</v>
      </c>
      <c r="AH34" s="88" t="s">
        <v>68</v>
      </c>
      <c r="AI34" s="88" t="s">
        <v>68</v>
      </c>
      <c r="AJ34" s="88" t="s">
        <v>67</v>
      </c>
      <c r="AK34" s="88" t="s">
        <v>1301</v>
      </c>
    </row>
    <row r="35" spans="1:37" ht="15.75" customHeight="1">
      <c r="A35" s="76">
        <v>34</v>
      </c>
      <c r="B35" s="80" t="s">
        <v>1221</v>
      </c>
      <c r="C35" s="80" t="s">
        <v>507</v>
      </c>
      <c r="D35" s="80" t="s">
        <v>1222</v>
      </c>
      <c r="E35" s="80" t="s">
        <v>16</v>
      </c>
      <c r="F35" s="76" t="s">
        <v>1223</v>
      </c>
      <c r="G35" s="76"/>
      <c r="H35" s="76" t="s">
        <v>61</v>
      </c>
      <c r="I35" s="76" t="s">
        <v>1224</v>
      </c>
      <c r="J35" s="85">
        <v>44044</v>
      </c>
      <c r="K35" s="76" t="s">
        <v>1225</v>
      </c>
      <c r="L35" s="77" t="str">
        <f>LEFT(Table_4[[#This Row],[Cedula]],4)&amp;"_"&amp;COUNTIF($Q$2:$Q$63,$Q35)&amp;"_"&amp;COUNTIF($Q$2:Q35,$Q35)</f>
        <v>7352_1_1</v>
      </c>
      <c r="M35" s="77" t="str">
        <f>Table_4[[#This Row],[Correlativo Beneficiaries]]&amp;"_"&amp;TEXT(COUNTIF($L$2:L35,Table_4[[#This Row],[Correlativo Beneficiaries]]),"0000")</f>
        <v>7352_1_1_0001</v>
      </c>
      <c r="N35" s="76" t="s">
        <v>1302</v>
      </c>
      <c r="O35" s="76" t="s">
        <v>1303</v>
      </c>
      <c r="P35" s="76" t="s">
        <v>1304</v>
      </c>
      <c r="Q35" s="67">
        <v>7352863</v>
      </c>
      <c r="R35" s="76" t="s">
        <v>66</v>
      </c>
      <c r="S35" s="67">
        <v>62</v>
      </c>
      <c r="T35" s="77" t="str">
        <f>IF(Table_4[[#This Row],[Edad]]="","",IF(Table_4[[#This Row],[Edad]]&lt;=4,"&lt;5",IF(Table_4[[#This Row],[Edad]]&lt;=17,"5-17",IF(Table_4[[#This Row],[Edad]]&lt;=49,"18-49","&gt;50"))))</f>
        <v>&gt;50</v>
      </c>
      <c r="U35" s="76"/>
      <c r="V35" s="76"/>
      <c r="W35" s="77" t="s">
        <v>68</v>
      </c>
      <c r="X35" s="76" t="s">
        <v>67</v>
      </c>
      <c r="Y35" s="76" t="s">
        <v>67</v>
      </c>
      <c r="Z35" s="88" t="s">
        <v>67</v>
      </c>
      <c r="AA35" s="88" t="s">
        <v>68</v>
      </c>
      <c r="AB35" s="88" t="s">
        <v>68</v>
      </c>
      <c r="AC35" s="88" t="s">
        <v>67</v>
      </c>
      <c r="AD35" s="88" t="s">
        <v>68</v>
      </c>
      <c r="AE35" s="88" t="s">
        <v>67</v>
      </c>
      <c r="AF35" s="88" t="s">
        <v>68</v>
      </c>
      <c r="AG35" s="88" t="s">
        <v>67</v>
      </c>
      <c r="AH35" s="88" t="s">
        <v>68</v>
      </c>
      <c r="AI35" s="88" t="s">
        <v>68</v>
      </c>
      <c r="AJ35" s="88" t="s">
        <v>67</v>
      </c>
      <c r="AK35" s="88" t="s">
        <v>1305</v>
      </c>
    </row>
    <row r="36" spans="1:37" ht="15.75" customHeight="1">
      <c r="A36" s="76">
        <v>35</v>
      </c>
      <c r="B36" s="80" t="s">
        <v>1221</v>
      </c>
      <c r="C36" s="80" t="s">
        <v>507</v>
      </c>
      <c r="D36" s="80" t="s">
        <v>1222</v>
      </c>
      <c r="E36" s="80" t="s">
        <v>16</v>
      </c>
      <c r="F36" s="76" t="s">
        <v>1223</v>
      </c>
      <c r="G36" s="76"/>
      <c r="H36" s="76" t="s">
        <v>61</v>
      </c>
      <c r="I36" s="76" t="s">
        <v>1224</v>
      </c>
      <c r="J36" s="85">
        <v>44044</v>
      </c>
      <c r="K36" s="76" t="s">
        <v>1306</v>
      </c>
      <c r="L36" s="77" t="str">
        <f>LEFT(Table_4[[#This Row],[Cedula]],4)&amp;"_"&amp;COUNTIF($Q$2:$Q$63,$Q36)&amp;"_"&amp;COUNTIF($Q$2:Q36,$Q36)</f>
        <v>1126_1_1</v>
      </c>
      <c r="M36" s="77" t="str">
        <f>Table_4[[#This Row],[Correlativo Beneficiaries]]&amp;"_"&amp;TEXT(COUNTIF($L$2:L36,Table_4[[#This Row],[Correlativo Beneficiaries]]),"0000")</f>
        <v>1126_1_1_0001</v>
      </c>
      <c r="N36" s="76" t="s">
        <v>1240</v>
      </c>
      <c r="O36" s="76"/>
      <c r="P36" s="76" t="s">
        <v>1307</v>
      </c>
      <c r="Q36" s="67">
        <v>11267471</v>
      </c>
      <c r="R36" s="76" t="s">
        <v>66</v>
      </c>
      <c r="S36" s="67">
        <v>49</v>
      </c>
      <c r="T36" s="77" t="str">
        <f>IF(Table_4[[#This Row],[Edad]]="","",IF(Table_4[[#This Row],[Edad]]&lt;=4,"&lt;5",IF(Table_4[[#This Row],[Edad]]&lt;=17,"5-17",IF(Table_4[[#This Row],[Edad]]&lt;=49,"18-49","&gt;50"))))</f>
        <v>18-49</v>
      </c>
      <c r="U36" s="76">
        <v>4164539331</v>
      </c>
      <c r="V36" s="76"/>
      <c r="W36" s="77" t="s">
        <v>68</v>
      </c>
      <c r="X36" s="76" t="s">
        <v>67</v>
      </c>
      <c r="Y36" s="76" t="s">
        <v>67</v>
      </c>
      <c r="Z36" s="88" t="s">
        <v>68</v>
      </c>
      <c r="AA36" s="88" t="s">
        <v>68</v>
      </c>
      <c r="AB36" s="88" t="s">
        <v>68</v>
      </c>
      <c r="AC36" s="88" t="s">
        <v>67</v>
      </c>
      <c r="AD36" s="88" t="s">
        <v>67</v>
      </c>
      <c r="AE36" s="88" t="s">
        <v>67</v>
      </c>
      <c r="AF36" s="88" t="s">
        <v>68</v>
      </c>
      <c r="AG36" s="88" t="s">
        <v>67</v>
      </c>
      <c r="AH36" s="88" t="s">
        <v>68</v>
      </c>
      <c r="AI36" s="88" t="s">
        <v>68</v>
      </c>
      <c r="AJ36" s="88" t="s">
        <v>68</v>
      </c>
      <c r="AK36" s="88" t="s">
        <v>1308</v>
      </c>
    </row>
    <row r="37" spans="1:37" ht="15.75" customHeight="1">
      <c r="A37" s="76">
        <v>36</v>
      </c>
      <c r="B37" s="80" t="s">
        <v>1221</v>
      </c>
      <c r="C37" s="80" t="s">
        <v>507</v>
      </c>
      <c r="D37" s="80" t="s">
        <v>1222</v>
      </c>
      <c r="E37" s="80" t="s">
        <v>16</v>
      </c>
      <c r="F37" s="76" t="s">
        <v>1223</v>
      </c>
      <c r="G37" s="76"/>
      <c r="H37" s="76" t="s">
        <v>61</v>
      </c>
      <c r="I37" s="76" t="s">
        <v>1224</v>
      </c>
      <c r="J37" s="85">
        <v>44044</v>
      </c>
      <c r="K37" s="76" t="s">
        <v>1306</v>
      </c>
      <c r="L37" s="77" t="str">
        <f>LEFT(Table_4[[#This Row],[Cedula]],4)&amp;"_"&amp;COUNTIF($Q$2:$Q$63,$Q37)&amp;"_"&amp;COUNTIF($Q$2:Q37,$Q37)</f>
        <v>3196_1_1</v>
      </c>
      <c r="M37" s="77" t="str">
        <f>Table_4[[#This Row],[Correlativo Beneficiaries]]&amp;"_"&amp;TEXT(COUNTIF($L$2:L37,Table_4[[#This Row],[Correlativo Beneficiaries]]),"0000")</f>
        <v>3196_1_1_0001</v>
      </c>
      <c r="N37" s="76" t="s">
        <v>122</v>
      </c>
      <c r="O37" s="76" t="s">
        <v>122</v>
      </c>
      <c r="P37" s="76" t="s">
        <v>1309</v>
      </c>
      <c r="Q37" s="76">
        <v>31962095</v>
      </c>
      <c r="R37" s="76" t="s">
        <v>66</v>
      </c>
      <c r="S37" s="67">
        <v>17</v>
      </c>
      <c r="T37" s="77" t="str">
        <f>IF(Table_4[[#This Row],[Edad]]="","",IF(Table_4[[#This Row],[Edad]]&lt;=4,"&lt;5",IF(Table_4[[#This Row],[Edad]]&lt;=17,"5-17",IF(Table_4[[#This Row],[Edad]]&lt;=49,"18-49","&gt;50"))))</f>
        <v>5-17</v>
      </c>
      <c r="U37" s="76">
        <v>4245007318</v>
      </c>
      <c r="V37" s="76"/>
      <c r="W37" s="77" t="s">
        <v>68</v>
      </c>
      <c r="X37" s="76" t="s">
        <v>67</v>
      </c>
      <c r="Y37" s="76" t="s">
        <v>68</v>
      </c>
      <c r="Z37" s="88" t="s">
        <v>68</v>
      </c>
      <c r="AA37" s="88" t="s">
        <v>67</v>
      </c>
      <c r="AB37" s="88" t="s">
        <v>67</v>
      </c>
      <c r="AC37" s="88" t="s">
        <v>68</v>
      </c>
      <c r="AD37" s="88" t="s">
        <v>68</v>
      </c>
      <c r="AE37" s="88" t="s">
        <v>67</v>
      </c>
      <c r="AF37" s="88" t="s">
        <v>67</v>
      </c>
      <c r="AG37" s="88" t="s">
        <v>67</v>
      </c>
      <c r="AH37" s="88" t="s">
        <v>68</v>
      </c>
      <c r="AI37" s="88" t="s">
        <v>68</v>
      </c>
      <c r="AJ37" s="88" t="s">
        <v>68</v>
      </c>
      <c r="AK37" s="88" t="s">
        <v>1310</v>
      </c>
    </row>
    <row r="38" spans="1:37" ht="15.75" customHeight="1">
      <c r="A38" s="76">
        <v>37</v>
      </c>
      <c r="B38" s="80" t="s">
        <v>1221</v>
      </c>
      <c r="C38" s="80" t="s">
        <v>507</v>
      </c>
      <c r="D38" s="80" t="s">
        <v>1222</v>
      </c>
      <c r="E38" s="80" t="s">
        <v>16</v>
      </c>
      <c r="F38" s="76" t="s">
        <v>1223</v>
      </c>
      <c r="G38" s="76"/>
      <c r="H38" s="76" t="s">
        <v>61</v>
      </c>
      <c r="I38" s="76" t="s">
        <v>1224</v>
      </c>
      <c r="J38" s="85">
        <v>44044</v>
      </c>
      <c r="K38" s="76" t="s">
        <v>1306</v>
      </c>
      <c r="L38" s="77" t="str">
        <f>LEFT(Table_4[[#This Row],[Cedula]],4)&amp;"_"&amp;COUNTIF($Q$2:$Q$63,$Q38)&amp;"_"&amp;COUNTIF($Q$2:Q38,$Q38)</f>
        <v>3065_1_1</v>
      </c>
      <c r="M38" s="77" t="str">
        <f>Table_4[[#This Row],[Correlativo Beneficiaries]]&amp;"_"&amp;TEXT(COUNTIF($L$2:L38,Table_4[[#This Row],[Correlativo Beneficiaries]]),"0000")</f>
        <v>3065_1_1_0001</v>
      </c>
      <c r="N38" s="76" t="s">
        <v>1311</v>
      </c>
      <c r="O38" s="76" t="s">
        <v>1312</v>
      </c>
      <c r="P38" s="76" t="s">
        <v>1313</v>
      </c>
      <c r="Q38" s="76">
        <v>3065270</v>
      </c>
      <c r="R38" s="76" t="s">
        <v>66</v>
      </c>
      <c r="S38" s="67">
        <v>78</v>
      </c>
      <c r="T38" s="77" t="str">
        <f>IF(Table_4[[#This Row],[Edad]]="","",IF(Table_4[[#This Row],[Edad]]&lt;=4,"&lt;5",IF(Table_4[[#This Row],[Edad]]&lt;=17,"5-17",IF(Table_4[[#This Row],[Edad]]&lt;=49,"18-49","&gt;50"))))</f>
        <v>&gt;50</v>
      </c>
      <c r="U38" s="76">
        <v>2517179532</v>
      </c>
      <c r="V38" s="76"/>
      <c r="W38" s="77" t="s">
        <v>68</v>
      </c>
      <c r="X38" s="76" t="s">
        <v>67</v>
      </c>
      <c r="Y38" s="76" t="s">
        <v>67</v>
      </c>
      <c r="Z38" s="88" t="s">
        <v>67</v>
      </c>
      <c r="AA38" s="88" t="s">
        <v>68</v>
      </c>
      <c r="AB38" s="88" t="s">
        <v>68</v>
      </c>
      <c r="AC38" s="88" t="s">
        <v>67</v>
      </c>
      <c r="AD38" s="88" t="s">
        <v>68</v>
      </c>
      <c r="AE38" s="88" t="s">
        <v>67</v>
      </c>
      <c r="AF38" s="88" t="s">
        <v>68</v>
      </c>
      <c r="AG38" s="88" t="s">
        <v>67</v>
      </c>
      <c r="AH38" s="88" t="s">
        <v>68</v>
      </c>
      <c r="AI38" s="88" t="s">
        <v>68</v>
      </c>
      <c r="AJ38" s="88" t="s">
        <v>67</v>
      </c>
      <c r="AK38" s="88" t="s">
        <v>1314</v>
      </c>
    </row>
    <row r="39" spans="1:37" ht="15.75" customHeight="1">
      <c r="A39" s="76">
        <v>38</v>
      </c>
      <c r="B39" s="80" t="s">
        <v>1221</v>
      </c>
      <c r="C39" s="80" t="s">
        <v>507</v>
      </c>
      <c r="D39" s="80" t="s">
        <v>1222</v>
      </c>
      <c r="E39" s="80" t="s">
        <v>16</v>
      </c>
      <c r="F39" s="76" t="s">
        <v>1223</v>
      </c>
      <c r="G39" s="76"/>
      <c r="H39" s="76" t="s">
        <v>61</v>
      </c>
      <c r="I39" s="76" t="s">
        <v>1224</v>
      </c>
      <c r="J39" s="85">
        <v>44044</v>
      </c>
      <c r="K39" s="76" t="s">
        <v>1306</v>
      </c>
      <c r="L39" s="77" t="str">
        <f>LEFT(Table_4[[#This Row],[Cedula]],4)&amp;"_"&amp;COUNTIF($Q$2:$Q$63,$Q39)&amp;"_"&amp;COUNTIF($Q$2:Q39,$Q39)</f>
        <v>9621_1_1</v>
      </c>
      <c r="M39" s="77" t="str">
        <f>Table_4[[#This Row],[Correlativo Beneficiaries]]&amp;"_"&amp;TEXT(COUNTIF($L$2:L39,Table_4[[#This Row],[Correlativo Beneficiaries]]),"0000")</f>
        <v>9621_1_1_0001</v>
      </c>
      <c r="N39" s="76" t="s">
        <v>891</v>
      </c>
      <c r="O39" s="76" t="s">
        <v>1315</v>
      </c>
      <c r="P39" s="76" t="s">
        <v>1316</v>
      </c>
      <c r="Q39" s="76">
        <v>9621702</v>
      </c>
      <c r="R39" s="76" t="s">
        <v>66</v>
      </c>
      <c r="S39" s="67">
        <v>48</v>
      </c>
      <c r="T39" s="77" t="str">
        <f>IF(Table_4[[#This Row],[Edad]]="","",IF(Table_4[[#This Row],[Edad]]&lt;=4,"&lt;5",IF(Table_4[[#This Row],[Edad]]&lt;=17,"5-17",IF(Table_4[[#This Row],[Edad]]&lt;=49,"18-49","&gt;50"))))</f>
        <v>18-49</v>
      </c>
      <c r="U39" s="76">
        <v>4265613223</v>
      </c>
      <c r="V39" s="76"/>
      <c r="W39" s="77" t="s">
        <v>68</v>
      </c>
      <c r="X39" s="76" t="s">
        <v>67</v>
      </c>
      <c r="Y39" s="76" t="s">
        <v>67</v>
      </c>
      <c r="Z39" s="88" t="s">
        <v>67</v>
      </c>
      <c r="AA39" s="88" t="s">
        <v>68</v>
      </c>
      <c r="AB39" s="88" t="s">
        <v>68</v>
      </c>
      <c r="AC39" s="88" t="s">
        <v>68</v>
      </c>
      <c r="AD39" s="88" t="s">
        <v>67</v>
      </c>
      <c r="AE39" s="88" t="s">
        <v>67</v>
      </c>
      <c r="AF39" s="88" t="s">
        <v>67</v>
      </c>
      <c r="AG39" s="88" t="s">
        <v>67</v>
      </c>
      <c r="AH39" s="88" t="s">
        <v>68</v>
      </c>
      <c r="AI39" s="88" t="s">
        <v>68</v>
      </c>
      <c r="AJ39" s="88" t="s">
        <v>68</v>
      </c>
      <c r="AK39" s="88" t="s">
        <v>1317</v>
      </c>
    </row>
    <row r="40" spans="1:37" ht="15.75" customHeight="1">
      <c r="A40" s="76">
        <v>39</v>
      </c>
      <c r="B40" s="80" t="s">
        <v>1221</v>
      </c>
      <c r="C40" s="80" t="s">
        <v>507</v>
      </c>
      <c r="D40" s="80" t="s">
        <v>1222</v>
      </c>
      <c r="E40" s="80" t="s">
        <v>16</v>
      </c>
      <c r="F40" s="76" t="s">
        <v>1223</v>
      </c>
      <c r="G40" s="76"/>
      <c r="H40" s="76" t="s">
        <v>61</v>
      </c>
      <c r="I40" s="76" t="s">
        <v>1224</v>
      </c>
      <c r="J40" s="85">
        <v>44044</v>
      </c>
      <c r="K40" s="76" t="s">
        <v>1306</v>
      </c>
      <c r="L40" s="77" t="str">
        <f>LEFT(Table_4[[#This Row],[Cedula]],4)&amp;"_"&amp;COUNTIF($Q$2:$Q$63,$Q40)&amp;"_"&amp;COUNTIF($Q$2:Q40,$Q40)</f>
        <v>7304_1_1</v>
      </c>
      <c r="M40" s="77" t="str">
        <f>Table_4[[#This Row],[Correlativo Beneficiaries]]&amp;"_"&amp;TEXT(COUNTIF($L$2:L40,Table_4[[#This Row],[Correlativo Beneficiaries]]),"0000")</f>
        <v>7304_1_1_0001</v>
      </c>
      <c r="N40" s="76" t="s">
        <v>1318</v>
      </c>
      <c r="O40" s="76" t="s">
        <v>1028</v>
      </c>
      <c r="P40" s="76" t="s">
        <v>1319</v>
      </c>
      <c r="Q40" s="76">
        <v>7304694</v>
      </c>
      <c r="R40" s="76" t="s">
        <v>66</v>
      </c>
      <c r="S40" s="76">
        <v>75</v>
      </c>
      <c r="T40" s="77" t="str">
        <f>IF(Table_4[[#This Row],[Edad]]="","",IF(Table_4[[#This Row],[Edad]]&lt;=4,"&lt;5",IF(Table_4[[#This Row],[Edad]]&lt;=17,"5-17",IF(Table_4[[#This Row],[Edad]]&lt;=49,"18-49","&gt;50"))))</f>
        <v>&gt;50</v>
      </c>
      <c r="U40" s="76">
        <v>4168529482</v>
      </c>
      <c r="V40" s="76"/>
      <c r="W40" s="77" t="s">
        <v>68</v>
      </c>
      <c r="X40" s="76" t="s">
        <v>67</v>
      </c>
      <c r="Y40" s="76" t="s">
        <v>67</v>
      </c>
      <c r="Z40" s="88" t="s">
        <v>67</v>
      </c>
      <c r="AA40" s="88" t="s">
        <v>68</v>
      </c>
      <c r="AB40" s="88" t="s">
        <v>68</v>
      </c>
      <c r="AC40" s="88" t="s">
        <v>68</v>
      </c>
      <c r="AD40" s="88" t="s">
        <v>67</v>
      </c>
      <c r="AE40" s="88" t="s">
        <v>67</v>
      </c>
      <c r="AF40" s="88" t="s">
        <v>68</v>
      </c>
      <c r="AG40" s="88" t="s">
        <v>67</v>
      </c>
      <c r="AH40" s="88" t="s">
        <v>68</v>
      </c>
      <c r="AI40" s="88" t="s">
        <v>68</v>
      </c>
      <c r="AJ40" s="88" t="s">
        <v>68</v>
      </c>
      <c r="AK40" s="88"/>
    </row>
    <row r="41" spans="1:37" ht="15.75" customHeight="1">
      <c r="A41" s="76">
        <v>40</v>
      </c>
      <c r="B41" s="80" t="s">
        <v>1221</v>
      </c>
      <c r="C41" s="80" t="s">
        <v>507</v>
      </c>
      <c r="D41" s="80" t="s">
        <v>1222</v>
      </c>
      <c r="E41" s="80" t="s">
        <v>16</v>
      </c>
      <c r="F41" s="76" t="s">
        <v>1223</v>
      </c>
      <c r="G41" s="76"/>
      <c r="H41" s="76" t="s">
        <v>61</v>
      </c>
      <c r="I41" s="76" t="s">
        <v>1224</v>
      </c>
      <c r="J41" s="85">
        <v>44044</v>
      </c>
      <c r="K41" s="76" t="s">
        <v>1306</v>
      </c>
      <c r="L41" s="77" t="str">
        <f>LEFT(Table_4[[#This Row],[Cedula]],4)&amp;"_"&amp;COUNTIF($Q$2:$Q$63,$Q41)&amp;"_"&amp;COUNTIF($Q$2:Q41,$Q41)</f>
        <v>1253_1_1</v>
      </c>
      <c r="M41" s="77" t="str">
        <f>Table_4[[#This Row],[Correlativo Beneficiaries]]&amp;"_"&amp;TEXT(COUNTIF($L$2:L41,Table_4[[#This Row],[Correlativo Beneficiaries]]),"0000")</f>
        <v>1253_1_1_0001</v>
      </c>
      <c r="N41" s="76" t="s">
        <v>1320</v>
      </c>
      <c r="O41" s="76"/>
      <c r="P41" s="76" t="s">
        <v>1321</v>
      </c>
      <c r="Q41" s="76">
        <v>12531639</v>
      </c>
      <c r="R41" s="76" t="s">
        <v>66</v>
      </c>
      <c r="S41" s="76">
        <v>44</v>
      </c>
      <c r="T41" s="77" t="str">
        <f>IF(Table_4[[#This Row],[Edad]]="","",IF(Table_4[[#This Row],[Edad]]&lt;=4,"&lt;5",IF(Table_4[[#This Row],[Edad]]&lt;=17,"5-17",IF(Table_4[[#This Row],[Edad]]&lt;=49,"18-49","&gt;50"))))</f>
        <v>18-49</v>
      </c>
      <c r="U41" s="76">
        <v>4149599835</v>
      </c>
      <c r="V41" s="76"/>
      <c r="W41" s="77" t="s">
        <v>68</v>
      </c>
      <c r="X41" s="76" t="s">
        <v>67</v>
      </c>
      <c r="Y41" s="76" t="s">
        <v>68</v>
      </c>
      <c r="Z41" s="88" t="s">
        <v>68</v>
      </c>
      <c r="AA41" s="88" t="s">
        <v>68</v>
      </c>
      <c r="AB41" s="88" t="s">
        <v>68</v>
      </c>
      <c r="AC41" s="88" t="s">
        <v>67</v>
      </c>
      <c r="AD41" s="88" t="s">
        <v>68</v>
      </c>
      <c r="AE41" s="88" t="s">
        <v>67</v>
      </c>
      <c r="AF41" s="88" t="s">
        <v>67</v>
      </c>
      <c r="AG41" s="88" t="s">
        <v>67</v>
      </c>
      <c r="AH41" s="88" t="s">
        <v>68</v>
      </c>
      <c r="AI41" s="88" t="s">
        <v>68</v>
      </c>
      <c r="AJ41" s="88" t="s">
        <v>68</v>
      </c>
      <c r="AK41" s="88" t="s">
        <v>1322</v>
      </c>
    </row>
    <row r="42" spans="1:37" ht="15.75" customHeight="1">
      <c r="A42" s="76">
        <v>41</v>
      </c>
      <c r="B42" s="80" t="s">
        <v>1221</v>
      </c>
      <c r="C42" s="80" t="s">
        <v>507</v>
      </c>
      <c r="D42" s="80" t="s">
        <v>1222</v>
      </c>
      <c r="E42" s="80" t="s">
        <v>16</v>
      </c>
      <c r="F42" s="76" t="s">
        <v>1223</v>
      </c>
      <c r="G42" s="76"/>
      <c r="H42" s="76" t="s">
        <v>61</v>
      </c>
      <c r="I42" s="76" t="s">
        <v>1224</v>
      </c>
      <c r="J42" s="85">
        <v>44044</v>
      </c>
      <c r="K42" s="76" t="s">
        <v>1306</v>
      </c>
      <c r="L42" s="77" t="str">
        <f>LEFT(Table_4[[#This Row],[Cedula]],4)&amp;"_"&amp;COUNTIF($Q$2:$Q$63,$Q42)&amp;"_"&amp;COUNTIF($Q$2:Q42,$Q42)</f>
        <v>1187_1_1</v>
      </c>
      <c r="M42" s="77" t="str">
        <f>Table_4[[#This Row],[Correlativo Beneficiaries]]&amp;"_"&amp;TEXT(COUNTIF($L$2:L42,Table_4[[#This Row],[Correlativo Beneficiaries]]),"0000")</f>
        <v>1187_1_1_0001</v>
      </c>
      <c r="N42" s="76" t="s">
        <v>1323</v>
      </c>
      <c r="O42" s="76"/>
      <c r="P42" s="76" t="s">
        <v>1324</v>
      </c>
      <c r="Q42" s="76">
        <v>11877948</v>
      </c>
      <c r="R42" s="76" t="s">
        <v>66</v>
      </c>
      <c r="S42" s="76">
        <v>52</v>
      </c>
      <c r="T42" s="77" t="str">
        <f>IF(Table_4[[#This Row],[Edad]]="","",IF(Table_4[[#This Row],[Edad]]&lt;=4,"&lt;5",IF(Table_4[[#This Row],[Edad]]&lt;=17,"5-17",IF(Table_4[[#This Row],[Edad]]&lt;=49,"18-49","&gt;50"))))</f>
        <v>&gt;50</v>
      </c>
      <c r="U42" s="76">
        <v>4161524975</v>
      </c>
      <c r="V42" s="76"/>
      <c r="W42" s="77" t="s">
        <v>68</v>
      </c>
      <c r="X42" s="76" t="s">
        <v>67</v>
      </c>
      <c r="Y42" s="76" t="s">
        <v>67</v>
      </c>
      <c r="Z42" s="88" t="s">
        <v>67</v>
      </c>
      <c r="AA42" s="88" t="s">
        <v>68</v>
      </c>
      <c r="AB42" s="88" t="s">
        <v>68</v>
      </c>
      <c r="AC42" s="88" t="s">
        <v>67</v>
      </c>
      <c r="AD42" s="88" t="s">
        <v>68</v>
      </c>
      <c r="AE42" s="88" t="s">
        <v>67</v>
      </c>
      <c r="AF42" s="88" t="s">
        <v>68</v>
      </c>
      <c r="AG42" s="88" t="s">
        <v>67</v>
      </c>
      <c r="AH42" s="88" t="s">
        <v>68</v>
      </c>
      <c r="AI42" s="88" t="s">
        <v>68</v>
      </c>
      <c r="AJ42" s="88" t="s">
        <v>68</v>
      </c>
      <c r="AK42" s="88" t="s">
        <v>1296</v>
      </c>
    </row>
    <row r="43" spans="1:37" ht="15.75" customHeight="1">
      <c r="A43" s="76">
        <v>42</v>
      </c>
      <c r="B43" s="80" t="s">
        <v>1221</v>
      </c>
      <c r="C43" s="80" t="s">
        <v>507</v>
      </c>
      <c r="D43" s="80" t="s">
        <v>1222</v>
      </c>
      <c r="E43" s="80" t="s">
        <v>16</v>
      </c>
      <c r="F43" s="76" t="s">
        <v>1223</v>
      </c>
      <c r="G43" s="76"/>
      <c r="H43" s="76" t="s">
        <v>61</v>
      </c>
      <c r="I43" s="76" t="s">
        <v>1224</v>
      </c>
      <c r="J43" s="85">
        <v>44044</v>
      </c>
      <c r="K43" s="76" t="s">
        <v>1306</v>
      </c>
      <c r="L43" s="77" t="str">
        <f>LEFT(Table_4[[#This Row],[Cedula]],4)&amp;"_"&amp;COUNTIF($Q$2:$Q$63,$Q43)&amp;"_"&amp;COUNTIF($Q$2:Q43,$Q43)</f>
        <v>1096_1_1</v>
      </c>
      <c r="M43" s="77" t="str">
        <f>Table_4[[#This Row],[Correlativo Beneficiaries]]&amp;"_"&amp;TEXT(COUNTIF($L$2:L43,Table_4[[#This Row],[Correlativo Beneficiaries]]),"0000")</f>
        <v>1096_1_1_0002</v>
      </c>
      <c r="N43" s="76" t="s">
        <v>1325</v>
      </c>
      <c r="O43" s="76" t="s">
        <v>1326</v>
      </c>
      <c r="P43" s="76" t="s">
        <v>1327</v>
      </c>
      <c r="Q43" s="76">
        <v>10963792</v>
      </c>
      <c r="R43" s="76" t="s">
        <v>66</v>
      </c>
      <c r="S43" s="76">
        <v>49</v>
      </c>
      <c r="T43" s="77" t="str">
        <f>IF(Table_4[[#This Row],[Edad]]="","",IF(Table_4[[#This Row],[Edad]]&lt;=4,"&lt;5",IF(Table_4[[#This Row],[Edad]]&lt;=17,"5-17",IF(Table_4[[#This Row],[Edad]]&lt;=49,"18-49","&gt;50"))))</f>
        <v>18-49</v>
      </c>
      <c r="U43" s="76">
        <v>4164270699</v>
      </c>
      <c r="V43" s="76"/>
      <c r="W43" s="77" t="s">
        <v>68</v>
      </c>
      <c r="X43" s="76" t="s">
        <v>67</v>
      </c>
      <c r="Y43" s="76" t="s">
        <v>67</v>
      </c>
      <c r="Z43" s="88" t="s">
        <v>68</v>
      </c>
      <c r="AA43" s="88" t="s">
        <v>68</v>
      </c>
      <c r="AB43" s="88" t="s">
        <v>68</v>
      </c>
      <c r="AC43" s="88" t="s">
        <v>67</v>
      </c>
      <c r="AD43" s="88" t="s">
        <v>68</v>
      </c>
      <c r="AE43" s="88" t="s">
        <v>67</v>
      </c>
      <c r="AF43" s="88" t="s">
        <v>68</v>
      </c>
      <c r="AG43" s="88" t="s">
        <v>67</v>
      </c>
      <c r="AH43" s="88" t="s">
        <v>68</v>
      </c>
      <c r="AI43" s="88" t="s">
        <v>68</v>
      </c>
      <c r="AJ43" s="88" t="s">
        <v>68</v>
      </c>
      <c r="AK43" s="88" t="s">
        <v>1328</v>
      </c>
    </row>
    <row r="44" spans="1:37" ht="15.75" customHeight="1">
      <c r="A44" s="76">
        <v>43</v>
      </c>
      <c r="B44" s="80" t="s">
        <v>1221</v>
      </c>
      <c r="C44" s="80" t="s">
        <v>507</v>
      </c>
      <c r="D44" s="80" t="s">
        <v>1222</v>
      </c>
      <c r="E44" s="80" t="s">
        <v>16</v>
      </c>
      <c r="F44" s="76" t="s">
        <v>1223</v>
      </c>
      <c r="G44" s="76"/>
      <c r="H44" s="76" t="s">
        <v>61</v>
      </c>
      <c r="I44" s="76" t="s">
        <v>1224</v>
      </c>
      <c r="J44" s="85">
        <v>44044</v>
      </c>
      <c r="K44" s="76" t="s">
        <v>1306</v>
      </c>
      <c r="L44" s="77" t="str">
        <f>LEFT(Table_4[[#This Row],[Cedula]],4)&amp;"_"&amp;COUNTIF($Q$2:$Q$63,$Q44)&amp;"_"&amp;COUNTIF($Q$2:Q44,$Q44)</f>
        <v>7347_1_1</v>
      </c>
      <c r="M44" s="77" t="str">
        <f>Table_4[[#This Row],[Correlativo Beneficiaries]]&amp;"_"&amp;TEXT(COUNTIF($L$2:L44,Table_4[[#This Row],[Correlativo Beneficiaries]]),"0000")</f>
        <v>7347_1_1_0001</v>
      </c>
      <c r="N44" s="76" t="s">
        <v>1329</v>
      </c>
      <c r="O44" s="76" t="s">
        <v>158</v>
      </c>
      <c r="P44" s="76" t="s">
        <v>1330</v>
      </c>
      <c r="Q44" s="76">
        <v>7347470</v>
      </c>
      <c r="R44" s="76" t="s">
        <v>66</v>
      </c>
      <c r="S44" s="76">
        <v>73</v>
      </c>
      <c r="T44" s="77" t="str">
        <f>IF(Table_4[[#This Row],[Edad]]="","",IF(Table_4[[#This Row],[Edad]]&lt;=4,"&lt;5",IF(Table_4[[#This Row],[Edad]]&lt;=17,"5-17",IF(Table_4[[#This Row],[Edad]]&lt;=49,"18-49","&gt;50"))))</f>
        <v>&gt;50</v>
      </c>
      <c r="U44" s="76">
        <v>4245251092</v>
      </c>
      <c r="V44" s="76"/>
      <c r="W44" s="77" t="s">
        <v>68</v>
      </c>
      <c r="X44" s="76" t="s">
        <v>67</v>
      </c>
      <c r="Y44" s="76" t="s">
        <v>67</v>
      </c>
      <c r="Z44" s="88" t="s">
        <v>67</v>
      </c>
      <c r="AA44" s="88" t="s">
        <v>68</v>
      </c>
      <c r="AB44" s="88" t="s">
        <v>68</v>
      </c>
      <c r="AC44" s="88" t="s">
        <v>67</v>
      </c>
      <c r="AD44" s="88" t="s">
        <v>68</v>
      </c>
      <c r="AE44" s="88" t="s">
        <v>67</v>
      </c>
      <c r="AF44" s="88" t="s">
        <v>68</v>
      </c>
      <c r="AG44" s="88" t="s">
        <v>67</v>
      </c>
      <c r="AH44" s="88" t="s">
        <v>68</v>
      </c>
      <c r="AI44" s="88" t="s">
        <v>68</v>
      </c>
      <c r="AJ44" s="88" t="s">
        <v>67</v>
      </c>
      <c r="AK44" s="88" t="s">
        <v>1331</v>
      </c>
    </row>
    <row r="45" spans="1:37" ht="15.75" customHeight="1">
      <c r="A45" s="76">
        <v>44</v>
      </c>
      <c r="B45" s="80" t="s">
        <v>1221</v>
      </c>
      <c r="C45" s="80" t="s">
        <v>507</v>
      </c>
      <c r="D45" s="80" t="s">
        <v>1222</v>
      </c>
      <c r="E45" s="80" t="s">
        <v>16</v>
      </c>
      <c r="F45" s="76" t="s">
        <v>1223</v>
      </c>
      <c r="G45" s="76"/>
      <c r="H45" s="76" t="s">
        <v>61</v>
      </c>
      <c r="I45" s="76" t="s">
        <v>1224</v>
      </c>
      <c r="J45" s="85">
        <v>44044</v>
      </c>
      <c r="K45" s="76" t="s">
        <v>1225</v>
      </c>
      <c r="L45" s="77" t="str">
        <f>LEFT(Table_4[[#This Row],[Cedula]],4)&amp;"_"&amp;COUNTIF($Q$2:$Q$63,$Q45)&amp;"_"&amp;COUNTIF($Q$2:Q45,$Q45)</f>
        <v>2600_1_1</v>
      </c>
      <c r="M45" s="77" t="str">
        <f>Table_4[[#This Row],[Correlativo Beneficiaries]]&amp;"_"&amp;TEXT(COUNTIF($L$2:L45,Table_4[[#This Row],[Correlativo Beneficiaries]]),"0000")</f>
        <v>2600_1_1_0001</v>
      </c>
      <c r="N45" s="76" t="s">
        <v>236</v>
      </c>
      <c r="O45" s="76" t="s">
        <v>891</v>
      </c>
      <c r="P45" s="76" t="s">
        <v>1332</v>
      </c>
      <c r="Q45" s="76">
        <v>26005656</v>
      </c>
      <c r="R45" s="76" t="s">
        <v>66</v>
      </c>
      <c r="S45" s="76">
        <v>26</v>
      </c>
      <c r="T45" s="77" t="str">
        <f>IF(Table_4[[#This Row],[Edad]]="","",IF(Table_4[[#This Row],[Edad]]&lt;=4,"&lt;5",IF(Table_4[[#This Row],[Edad]]&lt;=17,"5-17",IF(Table_4[[#This Row],[Edad]]&lt;=49,"18-49","&gt;50"))))</f>
        <v>18-49</v>
      </c>
      <c r="U45" s="76"/>
      <c r="V45" s="76"/>
      <c r="W45" s="77" t="s">
        <v>68</v>
      </c>
      <c r="X45" s="76" t="s">
        <v>67</v>
      </c>
      <c r="Y45" s="76" t="s">
        <v>67</v>
      </c>
      <c r="Z45" s="88" t="s">
        <v>67</v>
      </c>
      <c r="AA45" s="88" t="s">
        <v>68</v>
      </c>
      <c r="AB45" s="88" t="s">
        <v>67</v>
      </c>
      <c r="AC45" s="88" t="s">
        <v>68</v>
      </c>
      <c r="AD45" s="88" t="s">
        <v>68</v>
      </c>
      <c r="AE45" s="88" t="s">
        <v>67</v>
      </c>
      <c r="AF45" s="88" t="s">
        <v>67</v>
      </c>
      <c r="AG45" s="88" t="s">
        <v>67</v>
      </c>
      <c r="AH45" s="88" t="s">
        <v>68</v>
      </c>
      <c r="AI45" s="88" t="s">
        <v>68</v>
      </c>
      <c r="AJ45" s="88" t="s">
        <v>67</v>
      </c>
      <c r="AK45" s="88" t="s">
        <v>815</v>
      </c>
    </row>
    <row r="46" spans="1:37" ht="15.75" customHeight="1">
      <c r="A46" s="76">
        <v>45</v>
      </c>
      <c r="B46" s="80" t="s">
        <v>1221</v>
      </c>
      <c r="C46" s="80" t="s">
        <v>507</v>
      </c>
      <c r="D46" s="80" t="s">
        <v>1222</v>
      </c>
      <c r="E46" s="80" t="s">
        <v>16</v>
      </c>
      <c r="F46" s="76" t="s">
        <v>1223</v>
      </c>
      <c r="G46" s="76"/>
      <c r="H46" s="76" t="s">
        <v>61</v>
      </c>
      <c r="I46" s="76" t="s">
        <v>1224</v>
      </c>
      <c r="J46" s="85">
        <v>44044</v>
      </c>
      <c r="K46" s="76" t="s">
        <v>1306</v>
      </c>
      <c r="L46" s="77" t="str">
        <f>LEFT(Table_4[[#This Row],[Cedula]],4)&amp;"_"&amp;COUNTIF($Q$2:$Q$63,$Q46)&amp;"_"&amp;COUNTIF($Q$2:Q46,$Q46)</f>
        <v>1142_1_1</v>
      </c>
      <c r="M46" s="77" t="str">
        <f>Table_4[[#This Row],[Correlativo Beneficiaries]]&amp;"_"&amp;TEXT(COUNTIF($L$2:L46,Table_4[[#This Row],[Correlativo Beneficiaries]]),"0000")</f>
        <v>1142_1_1_0001</v>
      </c>
      <c r="N46" s="76" t="s">
        <v>1333</v>
      </c>
      <c r="O46" s="76"/>
      <c r="P46" s="76" t="s">
        <v>1334</v>
      </c>
      <c r="Q46" s="76">
        <v>11425789</v>
      </c>
      <c r="R46" s="76" t="s">
        <v>66</v>
      </c>
      <c r="S46" s="76">
        <v>59</v>
      </c>
      <c r="T46" s="77" t="str">
        <f>IF(Table_4[[#This Row],[Edad]]="","",IF(Table_4[[#This Row],[Edad]]&lt;=4,"&lt;5",IF(Table_4[[#This Row],[Edad]]&lt;=17,"5-17",IF(Table_4[[#This Row],[Edad]]&lt;=49,"18-49","&gt;50"))))</f>
        <v>&gt;50</v>
      </c>
      <c r="U46" s="76">
        <v>2514434115</v>
      </c>
      <c r="V46" s="76"/>
      <c r="W46" s="77" t="s">
        <v>68</v>
      </c>
      <c r="X46" s="76" t="s">
        <v>67</v>
      </c>
      <c r="Y46" s="76" t="s">
        <v>67</v>
      </c>
      <c r="Z46" s="88" t="s">
        <v>67</v>
      </c>
      <c r="AA46" s="88" t="s">
        <v>68</v>
      </c>
      <c r="AB46" s="88" t="s">
        <v>68</v>
      </c>
      <c r="AC46" s="88" t="s">
        <v>67</v>
      </c>
      <c r="AD46" s="88" t="s">
        <v>67</v>
      </c>
      <c r="AE46" s="88" t="s">
        <v>67</v>
      </c>
      <c r="AF46" s="88" t="s">
        <v>68</v>
      </c>
      <c r="AG46" s="88" t="s">
        <v>67</v>
      </c>
      <c r="AH46" s="88" t="s">
        <v>68</v>
      </c>
      <c r="AI46" s="88" t="s">
        <v>68</v>
      </c>
      <c r="AJ46" s="88" t="s">
        <v>67</v>
      </c>
      <c r="AK46" s="88" t="s">
        <v>1335</v>
      </c>
    </row>
    <row r="47" spans="1:37" ht="15.75" customHeight="1">
      <c r="A47" s="76">
        <v>46</v>
      </c>
      <c r="B47" s="80" t="s">
        <v>1221</v>
      </c>
      <c r="C47" s="80" t="s">
        <v>507</v>
      </c>
      <c r="D47" s="80" t="s">
        <v>1222</v>
      </c>
      <c r="E47" s="80" t="s">
        <v>16</v>
      </c>
      <c r="F47" s="76" t="s">
        <v>1223</v>
      </c>
      <c r="G47" s="76"/>
      <c r="H47" s="76" t="s">
        <v>61</v>
      </c>
      <c r="I47" s="76" t="s">
        <v>1224</v>
      </c>
      <c r="J47" s="85">
        <v>44044</v>
      </c>
      <c r="K47" s="76" t="s">
        <v>1306</v>
      </c>
      <c r="L47" s="77" t="str">
        <f>LEFT(Table_4[[#This Row],[Cedula]],4)&amp;"_"&amp;COUNTIF($Q$2:$Q$63,$Q47)&amp;"_"&amp;COUNTIF($Q$2:Q47,$Q47)</f>
        <v>2461_1_1</v>
      </c>
      <c r="M47" s="77" t="str">
        <f>Table_4[[#This Row],[Correlativo Beneficiaries]]&amp;"_"&amp;TEXT(COUNTIF($L$2:L47,Table_4[[#This Row],[Correlativo Beneficiaries]]),"0000")</f>
        <v>2461_1_1_0001</v>
      </c>
      <c r="N47" s="76" t="s">
        <v>1277</v>
      </c>
      <c r="O47" s="76" t="s">
        <v>1333</v>
      </c>
      <c r="P47" s="76" t="s">
        <v>1336</v>
      </c>
      <c r="Q47" s="76">
        <v>24613325</v>
      </c>
      <c r="R47" s="76" t="s">
        <v>66</v>
      </c>
      <c r="S47" s="76">
        <v>28</v>
      </c>
      <c r="T47" s="77" t="str">
        <f>IF(Table_4[[#This Row],[Edad]]="","",IF(Table_4[[#This Row],[Edad]]&lt;=4,"&lt;5",IF(Table_4[[#This Row],[Edad]]&lt;=17,"5-17",IF(Table_4[[#This Row],[Edad]]&lt;=49,"18-49","&gt;50"))))</f>
        <v>18-49</v>
      </c>
      <c r="U47" s="76">
        <v>4268527608</v>
      </c>
      <c r="V47" s="76"/>
      <c r="W47" s="77" t="s">
        <v>68</v>
      </c>
      <c r="X47" s="76" t="s">
        <v>67</v>
      </c>
      <c r="Y47" s="76" t="s">
        <v>68</v>
      </c>
      <c r="Z47" s="88" t="s">
        <v>68</v>
      </c>
      <c r="AA47" s="88" t="s">
        <v>68</v>
      </c>
      <c r="AB47" s="88" t="s">
        <v>68</v>
      </c>
      <c r="AC47" s="88" t="s">
        <v>68</v>
      </c>
      <c r="AD47" s="88" t="s">
        <v>67</v>
      </c>
      <c r="AE47" s="88" t="s">
        <v>67</v>
      </c>
      <c r="AF47" s="88" t="s">
        <v>68</v>
      </c>
      <c r="AG47" s="88" t="s">
        <v>67</v>
      </c>
      <c r="AH47" s="88" t="s">
        <v>68</v>
      </c>
      <c r="AI47" s="88" t="s">
        <v>68</v>
      </c>
      <c r="AJ47" s="88" t="s">
        <v>68</v>
      </c>
      <c r="AK47" s="88" t="s">
        <v>1337</v>
      </c>
    </row>
    <row r="48" spans="1:37" ht="15.75" customHeight="1">
      <c r="A48" s="76">
        <v>47</v>
      </c>
      <c r="B48" s="80" t="s">
        <v>1221</v>
      </c>
      <c r="C48" s="80" t="s">
        <v>507</v>
      </c>
      <c r="D48" s="80" t="s">
        <v>1222</v>
      </c>
      <c r="E48" s="80" t="s">
        <v>16</v>
      </c>
      <c r="F48" s="76" t="s">
        <v>1223</v>
      </c>
      <c r="G48" s="76"/>
      <c r="H48" s="76" t="s">
        <v>61</v>
      </c>
      <c r="I48" s="76" t="s">
        <v>1224</v>
      </c>
      <c r="J48" s="85">
        <v>44044</v>
      </c>
      <c r="K48" s="76" t="s">
        <v>1338</v>
      </c>
      <c r="L48" s="77" t="str">
        <f>LEFT(Table_4[[#This Row],[Cedula]],4)&amp;"_"&amp;COUNTIF($Q$2:$Q$63,$Q48)&amp;"_"&amp;COUNTIF($Q$2:Q48,$Q48)</f>
        <v>3317_1_1</v>
      </c>
      <c r="M48" s="77" t="str">
        <f>Table_4[[#This Row],[Correlativo Beneficiaries]]&amp;"_"&amp;TEXT(COUNTIF($L$2:L48,Table_4[[#This Row],[Correlativo Beneficiaries]]),"0000")</f>
        <v>3317_1_1_0001</v>
      </c>
      <c r="N48" s="76" t="s">
        <v>707</v>
      </c>
      <c r="O48" s="76"/>
      <c r="P48" s="76" t="s">
        <v>1339</v>
      </c>
      <c r="Q48" s="76">
        <v>331776</v>
      </c>
      <c r="R48" s="76" t="s">
        <v>66</v>
      </c>
      <c r="S48" s="76">
        <v>89</v>
      </c>
      <c r="T48" s="77" t="str">
        <f>IF(Table_4[[#This Row],[Edad]]="","",IF(Table_4[[#This Row],[Edad]]&lt;=4,"&lt;5",IF(Table_4[[#This Row],[Edad]]&lt;=17,"5-17",IF(Table_4[[#This Row],[Edad]]&lt;=49,"18-49","&gt;50"))))</f>
        <v>&gt;50</v>
      </c>
      <c r="U48" s="76">
        <v>4144477655</v>
      </c>
      <c r="V48" s="76"/>
      <c r="W48" s="77" t="s">
        <v>68</v>
      </c>
      <c r="X48" s="76" t="s">
        <v>67</v>
      </c>
      <c r="Y48" s="76" t="s">
        <v>67</v>
      </c>
      <c r="Z48" s="88" t="s">
        <v>68</v>
      </c>
      <c r="AA48" s="88" t="s">
        <v>68</v>
      </c>
      <c r="AB48" s="88" t="s">
        <v>68</v>
      </c>
      <c r="AC48" s="88" t="s">
        <v>67</v>
      </c>
      <c r="AD48" s="88" t="s">
        <v>68</v>
      </c>
      <c r="AE48" s="88" t="s">
        <v>67</v>
      </c>
      <c r="AF48" s="88" t="s">
        <v>68</v>
      </c>
      <c r="AG48" s="88" t="s">
        <v>68</v>
      </c>
      <c r="AH48" s="88" t="s">
        <v>68</v>
      </c>
      <c r="AI48" s="88" t="s">
        <v>68</v>
      </c>
      <c r="AJ48" s="88" t="s">
        <v>67</v>
      </c>
      <c r="AK48" s="88" t="s">
        <v>1340</v>
      </c>
    </row>
    <row r="49" spans="1:37" ht="15.75" customHeight="1">
      <c r="A49" s="76">
        <v>48</v>
      </c>
      <c r="B49" s="80" t="s">
        <v>1221</v>
      </c>
      <c r="C49" s="80" t="s">
        <v>507</v>
      </c>
      <c r="D49" s="80" t="s">
        <v>1222</v>
      </c>
      <c r="E49" s="80" t="s">
        <v>16</v>
      </c>
      <c r="F49" s="76" t="s">
        <v>1223</v>
      </c>
      <c r="G49" s="76"/>
      <c r="H49" s="76" t="s">
        <v>61</v>
      </c>
      <c r="I49" s="76" t="s">
        <v>1224</v>
      </c>
      <c r="J49" s="85">
        <v>44044</v>
      </c>
      <c r="K49" s="76" t="s">
        <v>1338</v>
      </c>
      <c r="L49" s="77" t="str">
        <f>LEFT(Table_4[[#This Row],[Cedula]],4)&amp;"_"&amp;COUNTIF($Q$2:$Q$63,$Q49)&amp;"_"&amp;COUNTIF($Q$2:Q49,$Q49)</f>
        <v>7359_1_1</v>
      </c>
      <c r="M49" s="77" t="str">
        <f>Table_4[[#This Row],[Correlativo Beneficiaries]]&amp;"_"&amp;TEXT(COUNTIF($L$2:L49,Table_4[[#This Row],[Correlativo Beneficiaries]]),"0000")</f>
        <v>7359_1_1_0001</v>
      </c>
      <c r="N49" s="76" t="s">
        <v>1240</v>
      </c>
      <c r="O49" s="76" t="s">
        <v>64</v>
      </c>
      <c r="P49" s="76" t="s">
        <v>1055</v>
      </c>
      <c r="Q49" s="76">
        <v>7359446</v>
      </c>
      <c r="R49" s="76" t="s">
        <v>66</v>
      </c>
      <c r="S49" s="76">
        <v>59</v>
      </c>
      <c r="T49" s="77" t="str">
        <f>IF(Table_4[[#This Row],[Edad]]="","",IF(Table_4[[#This Row],[Edad]]&lt;=4,"&lt;5",IF(Table_4[[#This Row],[Edad]]&lt;=17,"5-17",IF(Table_4[[#This Row],[Edad]]&lt;=49,"18-49","&gt;50"))))</f>
        <v>&gt;50</v>
      </c>
      <c r="U49" s="76">
        <v>4245149828</v>
      </c>
      <c r="V49" s="76"/>
      <c r="W49" s="77" t="s">
        <v>68</v>
      </c>
      <c r="X49" s="76" t="s">
        <v>67</v>
      </c>
      <c r="Y49" s="76" t="s">
        <v>67</v>
      </c>
      <c r="Z49" s="88" t="s">
        <v>67</v>
      </c>
      <c r="AA49" s="88" t="s">
        <v>68</v>
      </c>
      <c r="AB49" s="88" t="s">
        <v>68</v>
      </c>
      <c r="AC49" s="88" t="s">
        <v>67</v>
      </c>
      <c r="AD49" s="88" t="s">
        <v>68</v>
      </c>
      <c r="AE49" s="88" t="s">
        <v>67</v>
      </c>
      <c r="AF49" s="88" t="s">
        <v>68</v>
      </c>
      <c r="AG49" s="88" t="s">
        <v>67</v>
      </c>
      <c r="AH49" s="88" t="s">
        <v>68</v>
      </c>
      <c r="AI49" s="88" t="s">
        <v>68</v>
      </c>
      <c r="AJ49" s="88" t="s">
        <v>67</v>
      </c>
      <c r="AK49" s="88" t="s">
        <v>1341</v>
      </c>
    </row>
    <row r="50" spans="1:37" ht="15.75" customHeight="1">
      <c r="A50" s="76">
        <v>49</v>
      </c>
      <c r="B50" s="80" t="s">
        <v>1221</v>
      </c>
      <c r="C50" s="80" t="s">
        <v>507</v>
      </c>
      <c r="D50" s="80" t="s">
        <v>1222</v>
      </c>
      <c r="E50" s="80" t="s">
        <v>16</v>
      </c>
      <c r="F50" s="76" t="s">
        <v>1223</v>
      </c>
      <c r="G50" s="76"/>
      <c r="H50" s="76" t="s">
        <v>61</v>
      </c>
      <c r="I50" s="76" t="s">
        <v>1224</v>
      </c>
      <c r="J50" s="85">
        <v>44044</v>
      </c>
      <c r="K50" s="76" t="s">
        <v>1290</v>
      </c>
      <c r="L50" s="77" t="str">
        <f>LEFT(Table_4[[#This Row],[Cedula]],4)&amp;"_"&amp;COUNTIF($Q$2:$Q$63,$Q50)&amp;"_"&amp;COUNTIF($Q$2:Q50,$Q50)</f>
        <v>3149_1_1</v>
      </c>
      <c r="M50" s="77" t="str">
        <f>Table_4[[#This Row],[Correlativo Beneficiaries]]&amp;"_"&amp;TEXT(COUNTIF($L$2:L50,Table_4[[#This Row],[Correlativo Beneficiaries]]),"0000")</f>
        <v>3149_1_1_0001</v>
      </c>
      <c r="N50" s="76" t="s">
        <v>1342</v>
      </c>
      <c r="O50" s="76" t="s">
        <v>1343</v>
      </c>
      <c r="P50" s="76" t="s">
        <v>1344</v>
      </c>
      <c r="Q50" s="76">
        <v>31492964</v>
      </c>
      <c r="R50" s="76" t="s">
        <v>66</v>
      </c>
      <c r="S50" s="76">
        <v>14</v>
      </c>
      <c r="T50" s="77" t="str">
        <f>IF(Table_4[[#This Row],[Edad]]="","",IF(Table_4[[#This Row],[Edad]]&lt;=4,"&lt;5",IF(Table_4[[#This Row],[Edad]]&lt;=17,"5-17",IF(Table_4[[#This Row],[Edad]]&lt;=49,"18-49","&gt;50"))))</f>
        <v>5-17</v>
      </c>
      <c r="U50" s="76">
        <v>4263519401</v>
      </c>
      <c r="V50" s="76"/>
      <c r="W50" s="77" t="s">
        <v>68</v>
      </c>
      <c r="X50" s="76" t="s">
        <v>67</v>
      </c>
      <c r="Y50" s="76" t="s">
        <v>68</v>
      </c>
      <c r="Z50" s="88" t="s">
        <v>68</v>
      </c>
      <c r="AA50" s="88" t="s">
        <v>68</v>
      </c>
      <c r="AB50" s="88" t="s">
        <v>68</v>
      </c>
      <c r="AC50" s="88" t="s">
        <v>68</v>
      </c>
      <c r="AD50" s="88" t="s">
        <v>68</v>
      </c>
      <c r="AE50" s="88" t="s">
        <v>67</v>
      </c>
      <c r="AF50" s="88" t="s">
        <v>67</v>
      </c>
      <c r="AG50" s="88" t="s">
        <v>67</v>
      </c>
      <c r="AH50" s="88" t="s">
        <v>68</v>
      </c>
      <c r="AI50" s="88" t="s">
        <v>68</v>
      </c>
      <c r="AJ50" s="88" t="s">
        <v>68</v>
      </c>
      <c r="AK50" s="88"/>
    </row>
    <row r="51" spans="1:37" ht="15.75" customHeight="1">
      <c r="A51" s="76">
        <v>50</v>
      </c>
      <c r="B51" s="80" t="s">
        <v>1221</v>
      </c>
      <c r="C51" s="80" t="s">
        <v>507</v>
      </c>
      <c r="D51" s="80" t="s">
        <v>1222</v>
      </c>
      <c r="E51" s="80" t="s">
        <v>16</v>
      </c>
      <c r="F51" s="76" t="s">
        <v>1223</v>
      </c>
      <c r="G51" s="76"/>
      <c r="H51" s="76" t="s">
        <v>61</v>
      </c>
      <c r="I51" s="76" t="s">
        <v>1224</v>
      </c>
      <c r="J51" s="85">
        <v>44044</v>
      </c>
      <c r="K51" s="76" t="s">
        <v>1290</v>
      </c>
      <c r="L51" s="77" t="str">
        <f>LEFT(Table_4[[#This Row],[Cedula]],4)&amp;"_"&amp;COUNTIF($Q$2:$Q$63,$Q51)&amp;"_"&amp;COUNTIF($Q$2:Q51,$Q51)</f>
        <v>_0_0</v>
      </c>
      <c r="M51" s="77" t="str">
        <f>Table_4[[#This Row],[Correlativo Beneficiaries]]&amp;"_"&amp;TEXT(COUNTIF($L$2:L51,Table_4[[#This Row],[Correlativo Beneficiaries]]),"0000")</f>
        <v>_0_0_0001</v>
      </c>
      <c r="N51" s="76" t="s">
        <v>595</v>
      </c>
      <c r="O51" s="76" t="s">
        <v>1269</v>
      </c>
      <c r="P51" s="76" t="s">
        <v>1345</v>
      </c>
      <c r="Q51" s="90"/>
      <c r="R51" s="76" t="s">
        <v>66</v>
      </c>
      <c r="S51" s="76">
        <v>45</v>
      </c>
      <c r="T51" s="77" t="str">
        <f>IF(Table_4[[#This Row],[Edad]]="","",IF(Table_4[[#This Row],[Edad]]&lt;=4,"&lt;5",IF(Table_4[[#This Row],[Edad]]&lt;=17,"5-17",IF(Table_4[[#This Row],[Edad]]&lt;=49,"18-49","&gt;50"))))</f>
        <v>18-49</v>
      </c>
      <c r="U51" s="76">
        <v>4162570961</v>
      </c>
      <c r="V51" s="76"/>
      <c r="W51" s="77" t="s">
        <v>68</v>
      </c>
      <c r="X51" s="76" t="s">
        <v>67</v>
      </c>
      <c r="Y51" s="76" t="s">
        <v>67</v>
      </c>
      <c r="Z51" s="88" t="s">
        <v>67</v>
      </c>
      <c r="AA51" s="88" t="s">
        <v>68</v>
      </c>
      <c r="AB51" s="88" t="s">
        <v>68</v>
      </c>
      <c r="AC51" s="88" t="s">
        <v>68</v>
      </c>
      <c r="AD51" s="88" t="s">
        <v>68</v>
      </c>
      <c r="AE51" s="88" t="s">
        <v>67</v>
      </c>
      <c r="AF51" s="88" t="s">
        <v>67</v>
      </c>
      <c r="AG51" s="88" t="s">
        <v>67</v>
      </c>
      <c r="AH51" s="88" t="s">
        <v>68</v>
      </c>
      <c r="AI51" s="88" t="s">
        <v>68</v>
      </c>
      <c r="AJ51" s="88" t="s">
        <v>68</v>
      </c>
      <c r="AK51" s="88" t="s">
        <v>1346</v>
      </c>
    </row>
    <row r="52" spans="1:37" ht="15.75" customHeight="1">
      <c r="A52" s="76">
        <v>51</v>
      </c>
      <c r="B52" s="80" t="s">
        <v>1221</v>
      </c>
      <c r="C52" s="80" t="s">
        <v>507</v>
      </c>
      <c r="D52" s="80" t="s">
        <v>1222</v>
      </c>
      <c r="E52" s="80" t="s">
        <v>16</v>
      </c>
      <c r="F52" s="76" t="s">
        <v>1223</v>
      </c>
      <c r="G52" s="76"/>
      <c r="H52" s="76" t="s">
        <v>61</v>
      </c>
      <c r="I52" s="76" t="s">
        <v>1224</v>
      </c>
      <c r="J52" s="85">
        <v>44044</v>
      </c>
      <c r="K52" s="76" t="s">
        <v>1306</v>
      </c>
      <c r="L52" s="77" t="str">
        <f>LEFT(Table_4[[#This Row],[Cedula]],4)&amp;"_"&amp;COUNTIF($Q$2:$Q$63,$Q52)&amp;"_"&amp;COUNTIF($Q$2:Q52,$Q52)</f>
        <v>_0_0</v>
      </c>
      <c r="M52" s="77" t="str">
        <f>Table_4[[#This Row],[Correlativo Beneficiaries]]&amp;"_"&amp;TEXT(COUNTIF($L$2:L52,Table_4[[#This Row],[Correlativo Beneficiaries]]),"0000")</f>
        <v>_0_0_0002</v>
      </c>
      <c r="N52" s="76" t="s">
        <v>1347</v>
      </c>
      <c r="O52" s="76" t="s">
        <v>595</v>
      </c>
      <c r="P52" s="76" t="s">
        <v>1348</v>
      </c>
      <c r="Q52" s="90"/>
      <c r="R52" s="76" t="s">
        <v>66</v>
      </c>
      <c r="S52" s="76">
        <v>27</v>
      </c>
      <c r="T52" s="77" t="str">
        <f>IF(Table_4[[#This Row],[Edad]]="","",IF(Table_4[[#This Row],[Edad]]&lt;=4,"&lt;5",IF(Table_4[[#This Row],[Edad]]&lt;=17,"5-17",IF(Table_4[[#This Row],[Edad]]&lt;=49,"18-49","&gt;50"))))</f>
        <v>18-49</v>
      </c>
      <c r="U52" s="76">
        <v>4145068311</v>
      </c>
      <c r="V52" s="76"/>
      <c r="W52" s="77" t="s">
        <v>68</v>
      </c>
      <c r="X52" s="76" t="s">
        <v>67</v>
      </c>
      <c r="Y52" s="76" t="s">
        <v>68</v>
      </c>
      <c r="Z52" s="88" t="s">
        <v>68</v>
      </c>
      <c r="AA52" s="88" t="s">
        <v>68</v>
      </c>
      <c r="AB52" s="88" t="s">
        <v>68</v>
      </c>
      <c r="AC52" s="88" t="s">
        <v>67</v>
      </c>
      <c r="AD52" s="88" t="s">
        <v>68</v>
      </c>
      <c r="AE52" s="88" t="s">
        <v>67</v>
      </c>
      <c r="AF52" s="88" t="s">
        <v>67</v>
      </c>
      <c r="AG52" s="88" t="s">
        <v>67</v>
      </c>
      <c r="AH52" s="88" t="s">
        <v>68</v>
      </c>
      <c r="AI52" s="88" t="s">
        <v>68</v>
      </c>
      <c r="AJ52" s="88" t="s">
        <v>68</v>
      </c>
      <c r="AK52" s="88" t="s">
        <v>1349</v>
      </c>
    </row>
    <row r="53" spans="1:37" ht="15.75" customHeight="1">
      <c r="A53" s="76">
        <v>52</v>
      </c>
      <c r="B53" s="80" t="s">
        <v>1221</v>
      </c>
      <c r="C53" s="80" t="s">
        <v>507</v>
      </c>
      <c r="D53" s="80" t="s">
        <v>1222</v>
      </c>
      <c r="E53" s="80" t="s">
        <v>16</v>
      </c>
      <c r="F53" s="76" t="s">
        <v>1223</v>
      </c>
      <c r="G53" s="76"/>
      <c r="H53" s="76" t="s">
        <v>61</v>
      </c>
      <c r="I53" s="76" t="s">
        <v>1224</v>
      </c>
      <c r="J53" s="85">
        <v>44044</v>
      </c>
      <c r="K53" s="76" t="s">
        <v>1253</v>
      </c>
      <c r="L53" s="77" t="str">
        <f>LEFT(Table_4[[#This Row],[Cedula]],4)&amp;"_"&amp;COUNTIF($Q$2:$Q$63,$Q53)&amp;"_"&amp;COUNTIF($Q$2:Q53,$Q53)</f>
        <v>2985_1_1</v>
      </c>
      <c r="M53" s="77" t="str">
        <f>Table_4[[#This Row],[Correlativo Beneficiaries]]&amp;"_"&amp;TEXT(COUNTIF($L$2:L53,Table_4[[#This Row],[Correlativo Beneficiaries]]),"0000")</f>
        <v>2985_1_1_0001</v>
      </c>
      <c r="N53" s="76" t="s">
        <v>1350</v>
      </c>
      <c r="O53" s="76" t="s">
        <v>109</v>
      </c>
      <c r="P53" s="76" t="s">
        <v>1351</v>
      </c>
      <c r="Q53" s="76">
        <v>29851842</v>
      </c>
      <c r="R53" s="76" t="s">
        <v>66</v>
      </c>
      <c r="S53" s="76">
        <v>18</v>
      </c>
      <c r="T53" s="77" t="str">
        <f>IF(Table_4[[#This Row],[Edad]]="","",IF(Table_4[[#This Row],[Edad]]&lt;=4,"&lt;5",IF(Table_4[[#This Row],[Edad]]&lt;=17,"5-17",IF(Table_4[[#This Row],[Edad]]&lt;=49,"18-49","&gt;50"))))</f>
        <v>18-49</v>
      </c>
      <c r="U53" s="76">
        <v>4245342646</v>
      </c>
      <c r="V53" s="76"/>
      <c r="W53" s="77" t="s">
        <v>67</v>
      </c>
      <c r="X53" s="76" t="s">
        <v>67</v>
      </c>
      <c r="Y53" s="76" t="s">
        <v>68</v>
      </c>
      <c r="Z53" s="88" t="s">
        <v>68</v>
      </c>
      <c r="AA53" s="88" t="s">
        <v>68</v>
      </c>
      <c r="AB53" s="88" t="s">
        <v>68</v>
      </c>
      <c r="AC53" s="88" t="s">
        <v>67</v>
      </c>
      <c r="AD53" s="88" t="s">
        <v>68</v>
      </c>
      <c r="AE53" s="88" t="s">
        <v>67</v>
      </c>
      <c r="AF53" s="88" t="s">
        <v>67</v>
      </c>
      <c r="AG53" s="88" t="s">
        <v>67</v>
      </c>
      <c r="AH53" s="88" t="s">
        <v>68</v>
      </c>
      <c r="AI53" s="88" t="s">
        <v>68</v>
      </c>
      <c r="AJ53" s="88" t="s">
        <v>67</v>
      </c>
      <c r="AK53" s="88" t="s">
        <v>1352</v>
      </c>
    </row>
    <row r="54" spans="1:37" ht="15.75" customHeight="1">
      <c r="A54" s="76">
        <v>53</v>
      </c>
      <c r="B54" s="80" t="s">
        <v>1221</v>
      </c>
      <c r="C54" s="80" t="s">
        <v>507</v>
      </c>
      <c r="D54" s="80" t="s">
        <v>1222</v>
      </c>
      <c r="E54" s="80" t="s">
        <v>16</v>
      </c>
      <c r="F54" s="76" t="s">
        <v>1223</v>
      </c>
      <c r="G54" s="76"/>
      <c r="H54" s="76" t="s">
        <v>61</v>
      </c>
      <c r="I54" s="76" t="s">
        <v>1224</v>
      </c>
      <c r="J54" s="85">
        <v>44044</v>
      </c>
      <c r="K54" s="76" t="s">
        <v>1290</v>
      </c>
      <c r="L54" s="77" t="str">
        <f>LEFT(Table_4[[#This Row],[Cedula]],4)&amp;"_"&amp;COUNTIF($Q$2:$Q$63,$Q54)&amp;"_"&amp;COUNTIF($Q$2:Q54,$Q54)</f>
        <v>1303_1_1</v>
      </c>
      <c r="M54" s="77" t="str">
        <f>Table_4[[#This Row],[Correlativo Beneficiaries]]&amp;"_"&amp;TEXT(COUNTIF($L$2:L54,Table_4[[#This Row],[Correlativo Beneficiaries]]),"0000")</f>
        <v>1303_1_1_0001</v>
      </c>
      <c r="N54" s="76" t="s">
        <v>962</v>
      </c>
      <c r="O54" s="76" t="s">
        <v>1353</v>
      </c>
      <c r="P54" s="76" t="s">
        <v>1354</v>
      </c>
      <c r="Q54" s="76">
        <v>13036956</v>
      </c>
      <c r="R54" s="76" t="s">
        <v>66</v>
      </c>
      <c r="S54" s="76">
        <v>43</v>
      </c>
      <c r="T54" s="77" t="str">
        <f>IF(Table_4[[#This Row],[Edad]]="","",IF(Table_4[[#This Row],[Edad]]&lt;=4,"&lt;5",IF(Table_4[[#This Row],[Edad]]&lt;=17,"5-17",IF(Table_4[[#This Row],[Edad]]&lt;=49,"18-49","&gt;50"))))</f>
        <v>18-49</v>
      </c>
      <c r="U54" s="76">
        <v>4140719055</v>
      </c>
      <c r="V54" s="76"/>
      <c r="W54" s="77" t="s">
        <v>68</v>
      </c>
      <c r="X54" s="76" t="s">
        <v>67</v>
      </c>
      <c r="Y54" s="76" t="s">
        <v>67</v>
      </c>
      <c r="Z54" s="88" t="s">
        <v>67</v>
      </c>
      <c r="AA54" s="88" t="s">
        <v>68</v>
      </c>
      <c r="AB54" s="88" t="s">
        <v>68</v>
      </c>
      <c r="AC54" s="88" t="s">
        <v>67</v>
      </c>
      <c r="AD54" s="88" t="s">
        <v>67</v>
      </c>
      <c r="AE54" s="88" t="s">
        <v>67</v>
      </c>
      <c r="AF54" s="88" t="s">
        <v>67</v>
      </c>
      <c r="AG54" s="88" t="s">
        <v>68</v>
      </c>
      <c r="AH54" s="88" t="s">
        <v>68</v>
      </c>
      <c r="AI54" s="88" t="s">
        <v>68</v>
      </c>
      <c r="AJ54" s="88" t="s">
        <v>68</v>
      </c>
      <c r="AK54" s="88" t="s">
        <v>1355</v>
      </c>
    </row>
    <row r="55" spans="1:37" ht="15.75" customHeight="1">
      <c r="A55" s="76">
        <v>54</v>
      </c>
      <c r="B55" s="80" t="s">
        <v>1221</v>
      </c>
      <c r="C55" s="80" t="s">
        <v>507</v>
      </c>
      <c r="D55" s="80" t="s">
        <v>1222</v>
      </c>
      <c r="E55" s="80" t="s">
        <v>16</v>
      </c>
      <c r="F55" s="76" t="s">
        <v>1223</v>
      </c>
      <c r="G55" s="76"/>
      <c r="H55" s="76" t="s">
        <v>61</v>
      </c>
      <c r="I55" s="76" t="s">
        <v>1224</v>
      </c>
      <c r="J55" s="85">
        <v>44044</v>
      </c>
      <c r="K55" s="76" t="s">
        <v>1338</v>
      </c>
      <c r="L55" s="77" t="str">
        <f>LEFT(Table_4[[#This Row],[Cedula]],4)&amp;"_"&amp;COUNTIF($Q$2:$Q$63,$Q55)&amp;"_"&amp;COUNTIF($Q$2:Q55,$Q55)</f>
        <v>1493_1_1</v>
      </c>
      <c r="M55" s="77" t="str">
        <f>Table_4[[#This Row],[Correlativo Beneficiaries]]&amp;"_"&amp;TEXT(COUNTIF($L$2:L55,Table_4[[#This Row],[Correlativo Beneficiaries]]),"0000")</f>
        <v>1493_1_1_0001</v>
      </c>
      <c r="N55" s="76" t="s">
        <v>1250</v>
      </c>
      <c r="O55" s="76"/>
      <c r="P55" s="76" t="s">
        <v>1356</v>
      </c>
      <c r="Q55" s="76">
        <v>14938960</v>
      </c>
      <c r="R55" s="76" t="s">
        <v>79</v>
      </c>
      <c r="S55" s="76">
        <v>39</v>
      </c>
      <c r="T55" s="77" t="str">
        <f>IF(Table_4[[#This Row],[Edad]]="","",IF(Table_4[[#This Row],[Edad]]&lt;=4,"&lt;5",IF(Table_4[[#This Row],[Edad]]&lt;=17,"5-17",IF(Table_4[[#This Row],[Edad]]&lt;=49,"18-49","&gt;50"))))</f>
        <v>18-49</v>
      </c>
      <c r="U55" s="76">
        <v>4263556971</v>
      </c>
      <c r="V55" s="76"/>
      <c r="W55" s="77" t="s">
        <v>68</v>
      </c>
      <c r="X55" s="76" t="s">
        <v>67</v>
      </c>
      <c r="Y55" s="76" t="s">
        <v>67</v>
      </c>
      <c r="Z55" s="88" t="s">
        <v>68</v>
      </c>
      <c r="AA55" s="88" t="s">
        <v>68</v>
      </c>
      <c r="AB55" s="88" t="s">
        <v>68</v>
      </c>
      <c r="AC55" s="88" t="s">
        <v>68</v>
      </c>
      <c r="AD55" s="88" t="s">
        <v>67</v>
      </c>
      <c r="AE55" s="88" t="s">
        <v>67</v>
      </c>
      <c r="AF55" s="88" t="s">
        <v>68</v>
      </c>
      <c r="AG55" s="88" t="s">
        <v>68</v>
      </c>
      <c r="AH55" s="88" t="s">
        <v>68</v>
      </c>
      <c r="AI55" s="88" t="s">
        <v>68</v>
      </c>
      <c r="AJ55" s="88" t="s">
        <v>68</v>
      </c>
      <c r="AK55" s="88" t="s">
        <v>1357</v>
      </c>
    </row>
    <row r="56" spans="1:37" ht="15.75" customHeight="1">
      <c r="A56" s="76">
        <v>55</v>
      </c>
      <c r="B56" s="80" t="s">
        <v>1221</v>
      </c>
      <c r="C56" s="80" t="s">
        <v>507</v>
      </c>
      <c r="D56" s="80" t="s">
        <v>1222</v>
      </c>
      <c r="E56" s="80" t="s">
        <v>16</v>
      </c>
      <c r="F56" s="76" t="s">
        <v>1223</v>
      </c>
      <c r="G56" s="76"/>
      <c r="H56" s="76" t="s">
        <v>61</v>
      </c>
      <c r="I56" s="76" t="s">
        <v>1224</v>
      </c>
      <c r="J56" s="85">
        <v>44044</v>
      </c>
      <c r="K56" s="76" t="s">
        <v>1253</v>
      </c>
      <c r="L56" s="77" t="str">
        <f>LEFT(Table_4[[#This Row],[Cedula]],4)&amp;"_"&amp;COUNTIF($Q$2:$Q$63,$Q56)&amp;"_"&amp;COUNTIF($Q$2:Q56,$Q56)</f>
        <v>2554_1_1</v>
      </c>
      <c r="M56" s="77" t="str">
        <f>Table_4[[#This Row],[Correlativo Beneficiaries]]&amp;"_"&amp;TEXT(COUNTIF($L$2:L56,Table_4[[#This Row],[Correlativo Beneficiaries]]),"0000")</f>
        <v>2554_1_1_0001</v>
      </c>
      <c r="N56" s="76" t="s">
        <v>998</v>
      </c>
      <c r="O56" s="76" t="s">
        <v>1358</v>
      </c>
      <c r="P56" s="76" t="s">
        <v>1359</v>
      </c>
      <c r="Q56" s="76">
        <v>25541006</v>
      </c>
      <c r="R56" s="76" t="s">
        <v>66</v>
      </c>
      <c r="S56" s="76">
        <v>22</v>
      </c>
      <c r="T56" s="77" t="str">
        <f>IF(Table_4[[#This Row],[Edad]]="","",IF(Table_4[[#This Row],[Edad]]&lt;=4,"&lt;5",IF(Table_4[[#This Row],[Edad]]&lt;=17,"5-17",IF(Table_4[[#This Row],[Edad]]&lt;=49,"18-49","&gt;50"))))</f>
        <v>18-49</v>
      </c>
      <c r="U56" s="76">
        <v>4145191190</v>
      </c>
      <c r="V56" s="76"/>
      <c r="W56" s="77" t="s">
        <v>68</v>
      </c>
      <c r="X56" s="76" t="s">
        <v>67</v>
      </c>
      <c r="Y56" s="76" t="s">
        <v>67</v>
      </c>
      <c r="Z56" s="88" t="s">
        <v>68</v>
      </c>
      <c r="AA56" s="88" t="s">
        <v>68</v>
      </c>
      <c r="AB56" s="88" t="s">
        <v>68</v>
      </c>
      <c r="AC56" s="88" t="s">
        <v>68</v>
      </c>
      <c r="AD56" s="88" t="s">
        <v>67</v>
      </c>
      <c r="AE56" s="88" t="s">
        <v>67</v>
      </c>
      <c r="AF56" s="88" t="s">
        <v>67</v>
      </c>
      <c r="AG56" s="88" t="s">
        <v>67</v>
      </c>
      <c r="AH56" s="88" t="s">
        <v>68</v>
      </c>
      <c r="AI56" s="88" t="s">
        <v>68</v>
      </c>
      <c r="AJ56" s="88" t="s">
        <v>68</v>
      </c>
      <c r="AK56" s="88" t="s">
        <v>1360</v>
      </c>
    </row>
    <row r="57" spans="1:37" ht="15.75" customHeight="1">
      <c r="A57" s="76">
        <v>56</v>
      </c>
      <c r="B57" s="80" t="s">
        <v>1221</v>
      </c>
      <c r="C57" s="80" t="s">
        <v>507</v>
      </c>
      <c r="D57" s="80" t="s">
        <v>1222</v>
      </c>
      <c r="E57" s="80" t="s">
        <v>16</v>
      </c>
      <c r="F57" s="76" t="s">
        <v>1223</v>
      </c>
      <c r="G57" s="76"/>
      <c r="H57" s="76" t="s">
        <v>61</v>
      </c>
      <c r="I57" s="76" t="s">
        <v>1224</v>
      </c>
      <c r="J57" s="85">
        <v>44044</v>
      </c>
      <c r="K57" s="76" t="s">
        <v>1253</v>
      </c>
      <c r="L57" s="77" t="str">
        <f>LEFT(Table_4[[#This Row],[Cedula]],4)&amp;"_"&amp;COUNTIF($Q$2:$Q$63,$Q57)&amp;"_"&amp;COUNTIF($Q$2:Q57,$Q57)</f>
        <v>4824_1_1</v>
      </c>
      <c r="M57" s="77" t="str">
        <f>Table_4[[#This Row],[Correlativo Beneficiaries]]&amp;"_"&amp;TEXT(COUNTIF($L$2:L57,Table_4[[#This Row],[Correlativo Beneficiaries]]),"0000")</f>
        <v>4824_1_1_0001</v>
      </c>
      <c r="N57" s="76" t="s">
        <v>1361</v>
      </c>
      <c r="O57" s="76" t="s">
        <v>118</v>
      </c>
      <c r="P57" s="76" t="s">
        <v>1362</v>
      </c>
      <c r="Q57" s="76">
        <v>4824940</v>
      </c>
      <c r="R57" s="76" t="s">
        <v>66</v>
      </c>
      <c r="S57" s="76">
        <v>69</v>
      </c>
      <c r="T57" s="77" t="str">
        <f>IF(Table_4[[#This Row],[Edad]]="","",IF(Table_4[[#This Row],[Edad]]&lt;=4,"&lt;5",IF(Table_4[[#This Row],[Edad]]&lt;=17,"5-17",IF(Table_4[[#This Row],[Edad]]&lt;=49,"18-49","&gt;50"))))</f>
        <v>&gt;50</v>
      </c>
      <c r="U57" s="76">
        <v>2512576640</v>
      </c>
      <c r="V57" s="76"/>
      <c r="W57" s="77" t="s">
        <v>68</v>
      </c>
      <c r="X57" s="76" t="s">
        <v>67</v>
      </c>
      <c r="Y57" s="76" t="s">
        <v>67</v>
      </c>
      <c r="Z57" s="88" t="s">
        <v>67</v>
      </c>
      <c r="AA57" s="88" t="s">
        <v>68</v>
      </c>
      <c r="AB57" s="88" t="s">
        <v>68</v>
      </c>
      <c r="AC57" s="88" t="s">
        <v>68</v>
      </c>
      <c r="AD57" s="88" t="s">
        <v>67</v>
      </c>
      <c r="AE57" s="88" t="s">
        <v>67</v>
      </c>
      <c r="AF57" s="88" t="s">
        <v>67</v>
      </c>
      <c r="AG57" s="88" t="s">
        <v>67</v>
      </c>
      <c r="AH57" s="88" t="s">
        <v>68</v>
      </c>
      <c r="AI57" s="88" t="s">
        <v>68</v>
      </c>
      <c r="AJ57" s="88" t="s">
        <v>67</v>
      </c>
      <c r="AK57" s="88" t="s">
        <v>1363</v>
      </c>
    </row>
    <row r="58" spans="1:37" ht="15.75" customHeight="1">
      <c r="A58" s="76">
        <v>57</v>
      </c>
      <c r="B58" s="80" t="s">
        <v>1221</v>
      </c>
      <c r="C58" s="80" t="s">
        <v>507</v>
      </c>
      <c r="D58" s="80" t="s">
        <v>1222</v>
      </c>
      <c r="E58" s="80" t="s">
        <v>16</v>
      </c>
      <c r="F58" s="76" t="s">
        <v>1223</v>
      </c>
      <c r="G58" s="76"/>
      <c r="H58" s="76" t="s">
        <v>61</v>
      </c>
      <c r="I58" s="76" t="s">
        <v>1224</v>
      </c>
      <c r="J58" s="85">
        <v>44044</v>
      </c>
      <c r="K58" s="76" t="s">
        <v>1290</v>
      </c>
      <c r="L58" s="77" t="str">
        <f>LEFT(Table_4[[#This Row],[Cedula]],4)&amp;"_"&amp;COUNTIF($Q$2:$Q$63,$Q58)&amp;"_"&amp;COUNTIF($Q$2:Q58,$Q58)</f>
        <v>1448_1_1</v>
      </c>
      <c r="M58" s="77" t="str">
        <f>Table_4[[#This Row],[Correlativo Beneficiaries]]&amp;"_"&amp;TEXT(COUNTIF($L$2:L58,Table_4[[#This Row],[Correlativo Beneficiaries]]),"0000")</f>
        <v>1448_1_1_0001</v>
      </c>
      <c r="N58" s="76" t="s">
        <v>1364</v>
      </c>
      <c r="O58" s="76" t="s">
        <v>1365</v>
      </c>
      <c r="P58" s="76" t="s">
        <v>1366</v>
      </c>
      <c r="Q58" s="76">
        <v>14483422</v>
      </c>
      <c r="R58" s="76" t="s">
        <v>66</v>
      </c>
      <c r="S58" s="76">
        <v>41</v>
      </c>
      <c r="T58" s="77" t="str">
        <f>IF(Table_4[[#This Row],[Edad]]="","",IF(Table_4[[#This Row],[Edad]]&lt;=4,"&lt;5",IF(Table_4[[#This Row],[Edad]]&lt;=17,"5-17",IF(Table_4[[#This Row],[Edad]]&lt;=49,"18-49","&gt;50"))))</f>
        <v>18-49</v>
      </c>
      <c r="U58" s="76">
        <v>4145111706</v>
      </c>
      <c r="V58" s="76"/>
      <c r="W58" s="77" t="s">
        <v>68</v>
      </c>
      <c r="X58" s="76" t="s">
        <v>67</v>
      </c>
      <c r="Y58" s="76" t="s">
        <v>67</v>
      </c>
      <c r="Z58" s="88" t="s">
        <v>68</v>
      </c>
      <c r="AA58" s="88" t="s">
        <v>68</v>
      </c>
      <c r="AB58" s="88" t="s">
        <v>67</v>
      </c>
      <c r="AC58" s="88" t="s">
        <v>68</v>
      </c>
      <c r="AD58" s="88" t="s">
        <v>67</v>
      </c>
      <c r="AE58" s="88" t="s">
        <v>67</v>
      </c>
      <c r="AF58" s="88" t="s">
        <v>67</v>
      </c>
      <c r="AG58" s="88" t="s">
        <v>67</v>
      </c>
      <c r="AH58" s="88" t="s">
        <v>68</v>
      </c>
      <c r="AI58" s="88" t="s">
        <v>68</v>
      </c>
      <c r="AJ58" s="88" t="s">
        <v>68</v>
      </c>
      <c r="AK58" s="88" t="s">
        <v>1367</v>
      </c>
    </row>
    <row r="59" spans="1:37" ht="15.75" customHeight="1">
      <c r="A59" s="76">
        <v>58</v>
      </c>
      <c r="B59" s="80" t="s">
        <v>1221</v>
      </c>
      <c r="C59" s="80" t="s">
        <v>507</v>
      </c>
      <c r="D59" s="80" t="s">
        <v>1222</v>
      </c>
      <c r="E59" s="80" t="s">
        <v>16</v>
      </c>
      <c r="F59" s="76" t="s">
        <v>1223</v>
      </c>
      <c r="G59" s="76"/>
      <c r="H59" s="76" t="s">
        <v>61</v>
      </c>
      <c r="I59" s="76" t="s">
        <v>1224</v>
      </c>
      <c r="J59" s="85">
        <v>44044</v>
      </c>
      <c r="K59" s="76" t="s">
        <v>1290</v>
      </c>
      <c r="L59" s="77" t="str">
        <f>LEFT(Table_4[[#This Row],[Cedula]],4)&amp;"_"&amp;COUNTIF($Q$2:$Q$63,$Q59)&amp;"_"&amp;COUNTIF($Q$2:Q59,$Q59)</f>
        <v>3857_1_1</v>
      </c>
      <c r="M59" s="77" t="str">
        <f>Table_4[[#This Row],[Correlativo Beneficiaries]]&amp;"_"&amp;TEXT(COUNTIF($L$2:L59,Table_4[[#This Row],[Correlativo Beneficiaries]]),"0000")</f>
        <v>3857_1_1_0001</v>
      </c>
      <c r="N59" s="76" t="s">
        <v>180</v>
      </c>
      <c r="O59" s="76" t="s">
        <v>886</v>
      </c>
      <c r="P59" s="76" t="s">
        <v>1368</v>
      </c>
      <c r="Q59" s="76">
        <v>3857188</v>
      </c>
      <c r="R59" s="76" t="s">
        <v>66</v>
      </c>
      <c r="S59" s="76">
        <v>74</v>
      </c>
      <c r="T59" s="77" t="str">
        <f>IF(Table_4[[#This Row],[Edad]]="","",IF(Table_4[[#This Row],[Edad]]&lt;=4,"&lt;5",IF(Table_4[[#This Row],[Edad]]&lt;=17,"5-17",IF(Table_4[[#This Row],[Edad]]&lt;=49,"18-49","&gt;50"))))</f>
        <v>&gt;50</v>
      </c>
      <c r="U59" s="76">
        <v>4161573292</v>
      </c>
      <c r="V59" s="76"/>
      <c r="W59" s="77" t="s">
        <v>68</v>
      </c>
      <c r="X59" s="76" t="s">
        <v>67</v>
      </c>
      <c r="Y59" s="76" t="s">
        <v>67</v>
      </c>
      <c r="Z59" s="88" t="s">
        <v>67</v>
      </c>
      <c r="AA59" s="88" t="s">
        <v>68</v>
      </c>
      <c r="AB59" s="88" t="s">
        <v>68</v>
      </c>
      <c r="AC59" s="88" t="s">
        <v>67</v>
      </c>
      <c r="AD59" s="88" t="s">
        <v>68</v>
      </c>
      <c r="AE59" s="88" t="s">
        <v>67</v>
      </c>
      <c r="AF59" s="88" t="s">
        <v>68</v>
      </c>
      <c r="AG59" s="88" t="s">
        <v>68</v>
      </c>
      <c r="AH59" s="88" t="s">
        <v>68</v>
      </c>
      <c r="AI59" s="88" t="s">
        <v>68</v>
      </c>
      <c r="AJ59" s="88" t="s">
        <v>67</v>
      </c>
      <c r="AK59" s="88" t="s">
        <v>1369</v>
      </c>
    </row>
    <row r="60" spans="1:37" ht="15.75" customHeight="1">
      <c r="A60" s="76">
        <v>59</v>
      </c>
      <c r="B60" s="80" t="s">
        <v>1221</v>
      </c>
      <c r="C60" s="80" t="s">
        <v>507</v>
      </c>
      <c r="D60" s="80" t="s">
        <v>1222</v>
      </c>
      <c r="E60" s="80" t="s">
        <v>16</v>
      </c>
      <c r="F60" s="76" t="s">
        <v>1223</v>
      </c>
      <c r="G60" s="76"/>
      <c r="H60" s="76" t="s">
        <v>61</v>
      </c>
      <c r="I60" s="76" t="s">
        <v>1224</v>
      </c>
      <c r="J60" s="85">
        <v>44044</v>
      </c>
      <c r="K60" s="76" t="s">
        <v>1290</v>
      </c>
      <c r="L60" s="77" t="str">
        <f>LEFT(Table_4[[#This Row],[Cedula]],4)&amp;"_"&amp;COUNTIF($Q$2:$Q$63,$Q60)&amp;"_"&amp;COUNTIF($Q$2:Q60,$Q60)</f>
        <v>1686_1_1</v>
      </c>
      <c r="M60" s="77" t="str">
        <f>Table_4[[#This Row],[Correlativo Beneficiaries]]&amp;"_"&amp;TEXT(COUNTIF($L$2:L60,Table_4[[#This Row],[Correlativo Beneficiaries]]),"0000")</f>
        <v>1686_1_1_0001</v>
      </c>
      <c r="N60" s="76" t="s">
        <v>120</v>
      </c>
      <c r="O60" s="76"/>
      <c r="P60" s="76" t="s">
        <v>1370</v>
      </c>
      <c r="Q60" s="76">
        <v>16868056</v>
      </c>
      <c r="R60" s="76" t="s">
        <v>66</v>
      </c>
      <c r="S60" s="76">
        <v>37</v>
      </c>
      <c r="T60" s="77" t="str">
        <f>IF(Table_4[[#This Row],[Edad]]="","",IF(Table_4[[#This Row],[Edad]]&lt;=4,"&lt;5",IF(Table_4[[#This Row],[Edad]]&lt;=17,"5-17",IF(Table_4[[#This Row],[Edad]]&lt;=49,"18-49","&gt;50"))))</f>
        <v>18-49</v>
      </c>
      <c r="U60" s="76">
        <v>4167560663</v>
      </c>
      <c r="V60" s="76"/>
      <c r="W60" s="77" t="s">
        <v>68</v>
      </c>
      <c r="X60" s="76" t="s">
        <v>67</v>
      </c>
      <c r="Y60" s="76" t="s">
        <v>67</v>
      </c>
      <c r="Z60" s="88" t="s">
        <v>68</v>
      </c>
      <c r="AA60" s="88" t="s">
        <v>68</v>
      </c>
      <c r="AB60" s="88" t="s">
        <v>67</v>
      </c>
      <c r="AC60" s="88" t="s">
        <v>68</v>
      </c>
      <c r="AD60" s="88" t="s">
        <v>67</v>
      </c>
      <c r="AE60" s="88" t="s">
        <v>67</v>
      </c>
      <c r="AF60" s="88" t="s">
        <v>67</v>
      </c>
      <c r="AG60" s="88" t="s">
        <v>68</v>
      </c>
      <c r="AH60" s="88" t="s">
        <v>68</v>
      </c>
      <c r="AI60" s="88" t="s">
        <v>68</v>
      </c>
      <c r="AJ60" s="88" t="s">
        <v>68</v>
      </c>
      <c r="AK60" s="88" t="s">
        <v>1371</v>
      </c>
    </row>
    <row r="61" spans="1:37" ht="15.75" customHeight="1">
      <c r="A61" s="76">
        <v>60</v>
      </c>
      <c r="B61" s="80" t="s">
        <v>1221</v>
      </c>
      <c r="C61" s="80" t="s">
        <v>507</v>
      </c>
      <c r="D61" s="80" t="s">
        <v>1222</v>
      </c>
      <c r="E61" s="80" t="s">
        <v>16</v>
      </c>
      <c r="F61" s="76" t="s">
        <v>1223</v>
      </c>
      <c r="G61" s="76"/>
      <c r="H61" s="76" t="s">
        <v>61</v>
      </c>
      <c r="I61" s="76" t="s">
        <v>1224</v>
      </c>
      <c r="J61" s="85">
        <v>44044</v>
      </c>
      <c r="K61" s="76" t="s">
        <v>1372</v>
      </c>
      <c r="L61" s="77" t="str">
        <f>LEFT(Table_4[[#This Row],[Cedula]],4)&amp;"_"&amp;COUNTIF($Q$2:$Q$63,$Q61)&amp;"_"&amp;COUNTIF($Q$2:Q61,$Q61)</f>
        <v>4724_1_1</v>
      </c>
      <c r="M61" s="77" t="str">
        <f>Table_4[[#This Row],[Correlativo Beneficiaries]]&amp;"_"&amp;TEXT(COUNTIF($L$2:L61,Table_4[[#This Row],[Correlativo Beneficiaries]]),"0000")</f>
        <v>4724_1_1_0001</v>
      </c>
      <c r="N61" s="76" t="s">
        <v>120</v>
      </c>
      <c r="O61" s="76" t="s">
        <v>180</v>
      </c>
      <c r="P61" s="76" t="s">
        <v>1373</v>
      </c>
      <c r="Q61" s="76">
        <v>4724847</v>
      </c>
      <c r="R61" s="76" t="s">
        <v>66</v>
      </c>
      <c r="S61" s="76">
        <v>69</v>
      </c>
      <c r="T61" s="77" t="str">
        <f>IF(Table_4[[#This Row],[Edad]]="","",IF(Table_4[[#This Row],[Edad]]&lt;=4,"&lt;5",IF(Table_4[[#This Row],[Edad]]&lt;=17,"5-17",IF(Table_4[[#This Row],[Edad]]&lt;=49,"18-49","&gt;50"))))</f>
        <v>&gt;50</v>
      </c>
      <c r="U61" s="76">
        <v>4125190824</v>
      </c>
      <c r="V61" s="76"/>
      <c r="W61" s="77" t="s">
        <v>68</v>
      </c>
      <c r="X61" s="76" t="s">
        <v>67</v>
      </c>
      <c r="Y61" s="76" t="s">
        <v>67</v>
      </c>
      <c r="Z61" s="88" t="s">
        <v>67</v>
      </c>
      <c r="AA61" s="88" t="s">
        <v>68</v>
      </c>
      <c r="AB61" s="88" t="s">
        <v>67</v>
      </c>
      <c r="AC61" s="88" t="s">
        <v>68</v>
      </c>
      <c r="AD61" s="88" t="s">
        <v>67</v>
      </c>
      <c r="AE61" s="88" t="s">
        <v>67</v>
      </c>
      <c r="AF61" s="88" t="s">
        <v>68</v>
      </c>
      <c r="AG61" s="88" t="s">
        <v>68</v>
      </c>
      <c r="AH61" s="88" t="s">
        <v>68</v>
      </c>
      <c r="AI61" s="88" t="s">
        <v>68</v>
      </c>
      <c r="AJ61" s="88" t="s">
        <v>67</v>
      </c>
      <c r="AK61" s="88" t="s">
        <v>1374</v>
      </c>
    </row>
    <row r="62" spans="1:37" ht="15.75" customHeight="1">
      <c r="A62" s="76">
        <v>61</v>
      </c>
      <c r="B62" s="80" t="s">
        <v>1221</v>
      </c>
      <c r="C62" s="80" t="s">
        <v>507</v>
      </c>
      <c r="D62" s="80" t="s">
        <v>1222</v>
      </c>
      <c r="E62" s="80" t="s">
        <v>16</v>
      </c>
      <c r="F62" s="76" t="s">
        <v>1223</v>
      </c>
      <c r="G62" s="76"/>
      <c r="H62" s="76" t="s">
        <v>61</v>
      </c>
      <c r="I62" s="76" t="s">
        <v>1224</v>
      </c>
      <c r="J62" s="85">
        <v>44044</v>
      </c>
      <c r="K62" s="76" t="s">
        <v>1375</v>
      </c>
      <c r="L62" s="77" t="str">
        <f>LEFT(Table_4[[#This Row],[Cedula]],4)&amp;"_"&amp;COUNTIF($Q$2:$Q$63,$Q62)&amp;"_"&amp;COUNTIF($Q$2:Q62,$Q62)</f>
        <v>2383_1_1</v>
      </c>
      <c r="M62" s="77" t="str">
        <f>Table_4[[#This Row],[Correlativo Beneficiaries]]&amp;"_"&amp;TEXT(COUNTIF($L$2:L62,Table_4[[#This Row],[Correlativo Beneficiaries]]),"0000")</f>
        <v>2383_1_1_0001</v>
      </c>
      <c r="N62" s="76" t="s">
        <v>886</v>
      </c>
      <c r="O62" s="76" t="s">
        <v>1376</v>
      </c>
      <c r="P62" s="76" t="s">
        <v>1377</v>
      </c>
      <c r="Q62" s="76">
        <v>23836640</v>
      </c>
      <c r="R62" s="76" t="s">
        <v>66</v>
      </c>
      <c r="S62" s="76">
        <v>25</v>
      </c>
      <c r="T62" s="77" t="str">
        <f>IF(Table_4[[#This Row],[Edad]]="","",IF(Table_4[[#This Row],[Edad]]&lt;=4,"&lt;5",IF(Table_4[[#This Row],[Edad]]&lt;=17,"5-17",IF(Table_4[[#This Row],[Edad]]&lt;=49,"18-49","&gt;50"))))</f>
        <v>18-49</v>
      </c>
      <c r="U62" s="76">
        <v>4145506867</v>
      </c>
      <c r="V62" s="76"/>
      <c r="W62" s="77" t="s">
        <v>68</v>
      </c>
      <c r="X62" s="76" t="s">
        <v>67</v>
      </c>
      <c r="Y62" s="76" t="s">
        <v>67</v>
      </c>
      <c r="Z62" s="88" t="s">
        <v>67</v>
      </c>
      <c r="AA62" s="88" t="s">
        <v>68</v>
      </c>
      <c r="AB62" s="88" t="s">
        <v>68</v>
      </c>
      <c r="AC62" s="88" t="s">
        <v>68</v>
      </c>
      <c r="AD62" s="88" t="s">
        <v>67</v>
      </c>
      <c r="AE62" s="88" t="s">
        <v>68</v>
      </c>
      <c r="AF62" s="88" t="s">
        <v>68</v>
      </c>
      <c r="AG62" s="88" t="s">
        <v>68</v>
      </c>
      <c r="AH62" s="88" t="s">
        <v>68</v>
      </c>
      <c r="AI62" s="88" t="s">
        <v>68</v>
      </c>
      <c r="AJ62" s="88" t="s">
        <v>68</v>
      </c>
      <c r="AK62" s="65"/>
    </row>
    <row r="63" spans="1:37" ht="15.75" customHeight="1">
      <c r="A63" s="76">
        <v>62</v>
      </c>
      <c r="B63" s="80" t="s">
        <v>1221</v>
      </c>
      <c r="C63" s="80" t="s">
        <v>507</v>
      </c>
      <c r="D63" s="80" t="s">
        <v>1222</v>
      </c>
      <c r="E63" s="80" t="s">
        <v>16</v>
      </c>
      <c r="F63" s="76" t="s">
        <v>1223</v>
      </c>
      <c r="G63" s="76"/>
      <c r="H63" s="76" t="s">
        <v>61</v>
      </c>
      <c r="I63" s="76" t="s">
        <v>1224</v>
      </c>
      <c r="J63" s="85">
        <v>44044</v>
      </c>
      <c r="K63" s="76" t="s">
        <v>1375</v>
      </c>
      <c r="L63" s="77" t="str">
        <f>LEFT(Table_4[[#This Row],[Cedula]],4)&amp;"_"&amp;COUNTIF($Q$2:$Q$63,$Q63)&amp;"_"&amp;COUNTIF($Q$2:Q63,$Q63)</f>
        <v>5253_1_1</v>
      </c>
      <c r="M63" s="77" t="str">
        <f>Table_4[[#This Row],[Correlativo Beneficiaries]]&amp;"_"&amp;TEXT(COUNTIF($L$2:L63,Table_4[[#This Row],[Correlativo Beneficiaries]]),"0000")</f>
        <v>5253_1_1_0001</v>
      </c>
      <c r="N63" s="76" t="s">
        <v>1378</v>
      </c>
      <c r="O63" s="76"/>
      <c r="P63" s="76" t="s">
        <v>1379</v>
      </c>
      <c r="Q63" s="76">
        <v>5253602</v>
      </c>
      <c r="R63" s="76" t="s">
        <v>66</v>
      </c>
      <c r="S63" s="76">
        <v>66</v>
      </c>
      <c r="T63" s="77" t="str">
        <f>IF(Table_4[[#This Row],[Edad]]="","",IF(Table_4[[#This Row],[Edad]]&lt;=4,"&lt;5",IF(Table_4[[#This Row],[Edad]]&lt;=17,"5-17",IF(Table_4[[#This Row],[Edad]]&lt;=49,"18-49","&gt;50"))))</f>
        <v>&gt;50</v>
      </c>
      <c r="U63" s="76">
        <v>4248327586</v>
      </c>
      <c r="V63" s="76"/>
      <c r="W63" s="77" t="s">
        <v>68</v>
      </c>
      <c r="X63" s="76" t="s">
        <v>67</v>
      </c>
      <c r="Y63" s="76" t="s">
        <v>67</v>
      </c>
      <c r="Z63" s="88" t="s">
        <v>67</v>
      </c>
      <c r="AA63" s="88" t="s">
        <v>68</v>
      </c>
      <c r="AB63" s="88" t="s">
        <v>68</v>
      </c>
      <c r="AC63" s="88" t="s">
        <v>68</v>
      </c>
      <c r="AD63" s="88" t="s">
        <v>67</v>
      </c>
      <c r="AE63" s="88" t="s">
        <v>68</v>
      </c>
      <c r="AF63" s="88" t="s">
        <v>68</v>
      </c>
      <c r="AG63" s="88" t="s">
        <v>68</v>
      </c>
      <c r="AH63" s="88" t="s">
        <v>68</v>
      </c>
      <c r="AI63" s="88" t="s">
        <v>68</v>
      </c>
      <c r="AJ63" s="88" t="s">
        <v>68</v>
      </c>
      <c r="AK63" s="88"/>
    </row>
    <row r="64" spans="1:37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</row>
    <row r="65" spans="1:37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</row>
    <row r="66" spans="1:37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</row>
    <row r="67" spans="1:3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</row>
    <row r="68" spans="1:37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</row>
    <row r="70" spans="1:37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</row>
    <row r="71" spans="1:37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</row>
    <row r="72" spans="1:37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</row>
    <row r="73" spans="1:37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</row>
    <row r="74" spans="1:37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</row>
    <row r="75" spans="1:37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</row>
    <row r="76" spans="1:37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</row>
    <row r="77" spans="1:3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</row>
    <row r="78" spans="1:37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</row>
    <row r="79" spans="1:37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</row>
    <row r="80" spans="1:37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</row>
    <row r="81" spans="1:37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</row>
    <row r="82" spans="1:37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</row>
    <row r="83" spans="1:37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</row>
    <row r="84" spans="1:37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</row>
    <row r="85" spans="1:37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</row>
    <row r="86" spans="1:37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</row>
    <row r="87" spans="1:3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</row>
    <row r="88" spans="1:37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</row>
    <row r="90" spans="1:37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</row>
    <row r="91" spans="1:37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</row>
    <row r="92" spans="1:37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</row>
    <row r="93" spans="1:37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</row>
    <row r="94" spans="1:37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</row>
    <row r="95" spans="1:37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</row>
    <row r="96" spans="1:37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</row>
    <row r="97" spans="1:3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</row>
    <row r="98" spans="1:37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</row>
    <row r="99" spans="1:37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</row>
    <row r="100" spans="1:37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</row>
    <row r="101" spans="1:37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</row>
    <row r="102" spans="1:37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</row>
    <row r="103" spans="1:37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</row>
    <row r="104" spans="1:37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</row>
    <row r="105" spans="1:37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</row>
    <row r="106" spans="1:37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</row>
    <row r="107" spans="1:3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</row>
    <row r="108" spans="1:37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</row>
    <row r="109" spans="1:37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</row>
    <row r="110" spans="1:37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</row>
    <row r="111" spans="1:37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</row>
    <row r="112" spans="1:37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</row>
    <row r="113" spans="1:37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</row>
    <row r="114" spans="1:37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</row>
    <row r="115" spans="1:37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</row>
    <row r="116" spans="1:37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</row>
    <row r="117" spans="1:3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</row>
    <row r="118" spans="1:37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</row>
    <row r="119" spans="1:37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</row>
    <row r="120" spans="1:37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</row>
    <row r="121" spans="1:37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</row>
    <row r="122" spans="1:37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</row>
    <row r="123" spans="1:37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</row>
    <row r="124" spans="1:37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</row>
    <row r="125" spans="1:37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</row>
    <row r="126" spans="1:37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</row>
    <row r="127" spans="1:3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</row>
    <row r="128" spans="1:37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</row>
    <row r="130" spans="1:37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</row>
    <row r="131" spans="1:37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</row>
    <row r="132" spans="1:37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</row>
    <row r="133" spans="1:37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</row>
    <row r="134" spans="1:37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</row>
    <row r="135" spans="1:37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</row>
    <row r="136" spans="1:37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</row>
    <row r="137" spans="1: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</row>
    <row r="138" spans="1:37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</row>
    <row r="139" spans="1:37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</row>
    <row r="140" spans="1:37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</row>
    <row r="141" spans="1:37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</row>
    <row r="142" spans="1:37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</row>
    <row r="143" spans="1:37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</row>
    <row r="144" spans="1:37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</row>
    <row r="145" spans="1:37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</row>
    <row r="146" spans="1:37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</row>
    <row r="147" spans="1:3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</row>
    <row r="148" spans="1:37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</row>
    <row r="149" spans="1:37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</row>
    <row r="150" spans="1:37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</row>
    <row r="151" spans="1:37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</row>
    <row r="152" spans="1:37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</row>
    <row r="153" spans="1:37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</row>
    <row r="154" spans="1:37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</row>
    <row r="155" spans="1:37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</row>
    <row r="156" spans="1:37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</row>
    <row r="157" spans="1:3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</row>
    <row r="158" spans="1:37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</row>
    <row r="159" spans="1:37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</row>
    <row r="160" spans="1:37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</row>
    <row r="161" spans="1:37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</row>
    <row r="162" spans="1:37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</row>
    <row r="163" spans="1:37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</row>
    <row r="164" spans="1:37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</row>
    <row r="165" spans="1:37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</row>
    <row r="166" spans="1:37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</row>
    <row r="167" spans="1:3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</row>
    <row r="168" spans="1:37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</row>
    <row r="169" spans="1:37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</row>
    <row r="170" spans="1:37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</row>
    <row r="171" spans="1:37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</row>
    <row r="172" spans="1:37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</row>
    <row r="173" spans="1:37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</row>
    <row r="174" spans="1:37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</row>
    <row r="175" spans="1:37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</row>
    <row r="176" spans="1:37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</row>
    <row r="177" spans="1:3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</row>
    <row r="178" spans="1:37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</row>
    <row r="179" spans="1:37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</row>
    <row r="180" spans="1:37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</row>
    <row r="181" spans="1:3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</row>
    <row r="182" spans="1:37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</row>
    <row r="183" spans="1:37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</row>
    <row r="184" spans="1:37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</row>
    <row r="185" spans="1:37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</row>
    <row r="186" spans="1:37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</row>
    <row r="187" spans="1:3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</row>
    <row r="188" spans="1:37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</row>
    <row r="189" spans="1:37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</row>
    <row r="190" spans="1:3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</row>
    <row r="191" spans="1:37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</row>
    <row r="192" spans="1:37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</row>
    <row r="193" spans="1:3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</row>
    <row r="194" spans="1:37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</row>
    <row r="195" spans="1:37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</row>
    <row r="196" spans="1:3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</row>
    <row r="197" spans="1:3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</row>
    <row r="198" spans="1:37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</row>
    <row r="199" spans="1:37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</row>
    <row r="200" spans="1:37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</row>
    <row r="201" spans="1:37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</row>
    <row r="202" spans="1:37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</row>
    <row r="203" spans="1:37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</row>
    <row r="204" spans="1:37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</row>
    <row r="205" spans="1:37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</row>
    <row r="206" spans="1:37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</row>
    <row r="207" spans="1:3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</row>
    <row r="208" spans="1:37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</row>
    <row r="209" spans="1:37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</row>
    <row r="210" spans="1:37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</row>
    <row r="211" spans="1:37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</row>
    <row r="212" spans="1:37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</row>
    <row r="213" spans="1:37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</row>
    <row r="214" spans="1:37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</row>
    <row r="215" spans="1:37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</row>
    <row r="216" spans="1:37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</row>
    <row r="217" spans="1:3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</row>
    <row r="218" spans="1:37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</row>
    <row r="219" spans="1:37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</row>
    <row r="220" spans="1:37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</row>
    <row r="221" spans="1:37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</row>
    <row r="222" spans="1:37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</row>
    <row r="223" spans="1:37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</row>
    <row r="224" spans="1:37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</row>
    <row r="225" spans="1:37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</row>
    <row r="226" spans="1:37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</row>
    <row r="227" spans="1:3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</row>
    <row r="228" spans="1:37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</row>
    <row r="230" spans="1:37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</row>
    <row r="231" spans="1:37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</row>
    <row r="232" spans="1:37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</row>
    <row r="233" spans="1:37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</row>
    <row r="234" spans="1:37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</row>
    <row r="235" spans="1:37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</row>
    <row r="236" spans="1:37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</row>
    <row r="237" spans="1: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</row>
    <row r="238" spans="1:37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</row>
    <row r="239" spans="1:37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</row>
    <row r="240" spans="1:37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</row>
    <row r="241" spans="1:37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</row>
    <row r="242" spans="1:37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</row>
    <row r="243" spans="1:37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</row>
    <row r="244" spans="1:37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</row>
    <row r="245" spans="1:37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</row>
    <row r="246" spans="1:37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</row>
    <row r="247" spans="1:3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</row>
    <row r="248" spans="1:37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</row>
    <row r="250" spans="1:37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</row>
    <row r="251" spans="1:37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</row>
    <row r="252" spans="1:37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</row>
    <row r="253" spans="1:37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</row>
    <row r="254" spans="1:37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</row>
    <row r="255" spans="1:37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</row>
    <row r="256" spans="1:37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</row>
    <row r="257" spans="1:3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</row>
    <row r="258" spans="1:37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</row>
    <row r="259" spans="1:37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</row>
    <row r="260" spans="1:37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</row>
    <row r="261" spans="1:37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</row>
    <row r="262" spans="1:37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</row>
    <row r="263" spans="1:37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</row>
    <row r="264" spans="1:37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</row>
    <row r="265" spans="1:37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</row>
    <row r="266" spans="1:37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</row>
    <row r="267" spans="1:3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</row>
    <row r="268" spans="1:37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</row>
    <row r="270" spans="1:37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</row>
    <row r="271" spans="1:37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</row>
    <row r="272" spans="1:37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</row>
    <row r="273" spans="1:37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</row>
    <row r="274" spans="1:37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</row>
    <row r="275" spans="1:37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</row>
    <row r="276" spans="1:37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</row>
    <row r="277" spans="1:3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</row>
    <row r="278" spans="1:37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</row>
    <row r="279" spans="1:37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</row>
    <row r="280" spans="1:37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</row>
    <row r="281" spans="1:37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</row>
    <row r="282" spans="1:37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</row>
    <row r="283" spans="1:37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</row>
    <row r="284" spans="1:37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</row>
    <row r="285" spans="1:37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</row>
    <row r="286" spans="1:37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</row>
    <row r="287" spans="1:3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</row>
    <row r="288" spans="1:37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</row>
    <row r="290" spans="1:37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</row>
    <row r="291" spans="1:37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</row>
    <row r="292" spans="1:37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</row>
    <row r="293" spans="1:37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</row>
    <row r="294" spans="1:37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</row>
    <row r="295" spans="1:37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</row>
    <row r="296" spans="1:37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</row>
    <row r="297" spans="1:3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</row>
    <row r="298" spans="1:37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</row>
    <row r="299" spans="1:37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</row>
    <row r="300" spans="1:37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</row>
    <row r="301" spans="1:37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</row>
    <row r="302" spans="1:37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</row>
    <row r="303" spans="1:37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</row>
    <row r="304" spans="1:37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</row>
    <row r="305" spans="1:37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</row>
    <row r="306" spans="1:37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</row>
    <row r="307" spans="1:3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</row>
    <row r="308" spans="1:37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</row>
    <row r="310" spans="1:37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</row>
    <row r="311" spans="1:37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</row>
    <row r="312" spans="1:37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</row>
    <row r="313" spans="1:37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</row>
    <row r="314" spans="1:37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</row>
    <row r="315" spans="1:37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</row>
    <row r="316" spans="1:37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</row>
    <row r="317" spans="1:3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</row>
    <row r="318" spans="1:37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</row>
    <row r="319" spans="1:37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</row>
    <row r="320" spans="1:37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</row>
    <row r="321" spans="1:37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</row>
    <row r="322" spans="1:37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</row>
    <row r="323" spans="1:37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</row>
    <row r="324" spans="1:37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</row>
    <row r="325" spans="1:37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</row>
    <row r="326" spans="1:37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</row>
    <row r="327" spans="1:3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</row>
    <row r="328" spans="1:37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</row>
    <row r="330" spans="1:37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</row>
    <row r="331" spans="1:37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</row>
    <row r="332" spans="1:37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</row>
    <row r="333" spans="1:37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</row>
    <row r="334" spans="1:37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</row>
    <row r="335" spans="1:37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</row>
    <row r="336" spans="1:37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</row>
    <row r="337" spans="1: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</row>
    <row r="338" spans="1:37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</row>
    <row r="339" spans="1:37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</row>
    <row r="340" spans="1:37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</row>
    <row r="341" spans="1:37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</row>
    <row r="342" spans="1:37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</row>
    <row r="343" spans="1:37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</row>
    <row r="344" spans="1:37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</row>
    <row r="345" spans="1:37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</row>
    <row r="346" spans="1:37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</row>
    <row r="347" spans="1:3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</row>
    <row r="348" spans="1:37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</row>
    <row r="350" spans="1:37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</row>
    <row r="351" spans="1:37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</row>
    <row r="352" spans="1:37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</row>
    <row r="353" spans="1:37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</row>
    <row r="354" spans="1:37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</row>
    <row r="355" spans="1:37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</row>
    <row r="356" spans="1:37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</row>
    <row r="357" spans="1:3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</row>
    <row r="358" spans="1:37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</row>
    <row r="359" spans="1:37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</row>
    <row r="360" spans="1:37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</row>
    <row r="361" spans="1:37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</row>
    <row r="362" spans="1:37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</row>
    <row r="363" spans="1:37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</row>
    <row r="364" spans="1:37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</row>
    <row r="365" spans="1:37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</row>
    <row r="366" spans="1:37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</row>
    <row r="367" spans="1:3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</row>
    <row r="368" spans="1:37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</row>
    <row r="370" spans="1:37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</row>
    <row r="371" spans="1:37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</row>
    <row r="372" spans="1:37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</row>
    <row r="373" spans="1:37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</row>
    <row r="374" spans="1:37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</row>
    <row r="375" spans="1:37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</row>
    <row r="376" spans="1:37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</row>
    <row r="377" spans="1:3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</row>
    <row r="378" spans="1:37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</row>
    <row r="379" spans="1:37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</row>
    <row r="380" spans="1:37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</row>
    <row r="381" spans="1:37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</row>
    <row r="382" spans="1:37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</row>
    <row r="383" spans="1:37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</row>
    <row r="384" spans="1:37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</row>
    <row r="385" spans="1:37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</row>
    <row r="386" spans="1:37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</row>
    <row r="387" spans="1:3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</row>
    <row r="388" spans="1:37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</row>
    <row r="389" spans="1:37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</row>
    <row r="390" spans="1:37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</row>
    <row r="391" spans="1:37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</row>
    <row r="392" spans="1:37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</row>
    <row r="393" spans="1:37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</row>
    <row r="394" spans="1:37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</row>
    <row r="395" spans="1:37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</row>
    <row r="396" spans="1:37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</row>
    <row r="397" spans="1:3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</row>
    <row r="398" spans="1:37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</row>
    <row r="399" spans="1:37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</row>
    <row r="400" spans="1:37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</row>
    <row r="401" spans="1:37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</row>
    <row r="402" spans="1:37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</row>
    <row r="403" spans="1:37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</row>
    <row r="404" spans="1:37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</row>
    <row r="405" spans="1:37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</row>
    <row r="406" spans="1:37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</row>
    <row r="407" spans="1:3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</row>
    <row r="408" spans="1:37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</row>
    <row r="409" spans="1:37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</row>
    <row r="410" spans="1:37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</row>
    <row r="411" spans="1:37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</row>
    <row r="412" spans="1:37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</row>
    <row r="413" spans="1:37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</row>
    <row r="414" spans="1:37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</row>
    <row r="415" spans="1:37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</row>
    <row r="416" spans="1:37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</row>
    <row r="417" spans="1:3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</row>
    <row r="418" spans="1:37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</row>
    <row r="419" spans="1:37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</row>
    <row r="420" spans="1:37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</row>
    <row r="421" spans="1:37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</row>
    <row r="422" spans="1:37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</row>
    <row r="423" spans="1:37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</row>
    <row r="424" spans="1:37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</row>
    <row r="425" spans="1:37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</row>
    <row r="426" spans="1:37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</row>
    <row r="427" spans="1:3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</row>
    <row r="428" spans="1:37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</row>
    <row r="429" spans="1:37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</row>
    <row r="430" spans="1:37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</row>
    <row r="431" spans="1:37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</row>
    <row r="432" spans="1:37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</row>
    <row r="433" spans="1:37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</row>
    <row r="434" spans="1:37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</row>
    <row r="435" spans="1:37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</row>
    <row r="436" spans="1:37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</row>
    <row r="437" spans="1: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</row>
    <row r="438" spans="1:37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</row>
    <row r="439" spans="1:37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</row>
    <row r="440" spans="1:37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</row>
    <row r="441" spans="1:37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</row>
    <row r="442" spans="1:37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</row>
    <row r="443" spans="1:37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</row>
    <row r="444" spans="1:37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</row>
    <row r="445" spans="1:37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</row>
    <row r="446" spans="1:37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</row>
    <row r="447" spans="1:3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</row>
    <row r="448" spans="1:37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</row>
    <row r="449" spans="1:37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</row>
    <row r="450" spans="1:37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</row>
    <row r="451" spans="1:37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</row>
    <row r="452" spans="1:37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</row>
    <row r="453" spans="1:37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</row>
    <row r="454" spans="1:37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</row>
    <row r="455" spans="1:37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</row>
    <row r="456" spans="1:37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</row>
    <row r="457" spans="1:3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</row>
    <row r="458" spans="1:37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</row>
    <row r="459" spans="1:37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</row>
    <row r="460" spans="1:37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</row>
    <row r="461" spans="1:37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</row>
    <row r="462" spans="1:37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</row>
    <row r="463" spans="1:37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</row>
    <row r="464" spans="1:37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</row>
    <row r="465" spans="1:37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</row>
    <row r="466" spans="1:37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</row>
    <row r="467" spans="1:3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</row>
    <row r="468" spans="1:37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</row>
    <row r="469" spans="1:37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</row>
    <row r="470" spans="1:37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</row>
    <row r="471" spans="1:37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</row>
    <row r="472" spans="1:37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</row>
    <row r="473" spans="1:37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</row>
    <row r="474" spans="1:37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</row>
    <row r="475" spans="1:37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</row>
    <row r="476" spans="1:37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</row>
    <row r="477" spans="1:3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</row>
    <row r="478" spans="1:37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</row>
    <row r="479" spans="1:37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</row>
    <row r="480" spans="1:37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</row>
    <row r="481" spans="1:37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</row>
    <row r="482" spans="1:37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</row>
    <row r="483" spans="1:37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</row>
    <row r="484" spans="1:37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</row>
    <row r="485" spans="1:37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</row>
    <row r="486" spans="1:37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</row>
    <row r="487" spans="1:3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</row>
    <row r="488" spans="1:37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</row>
    <row r="489" spans="1:37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</row>
    <row r="490" spans="1:37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</row>
    <row r="491" spans="1:37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</row>
    <row r="492" spans="1:37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</row>
    <row r="493" spans="1:37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</row>
    <row r="494" spans="1:37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</row>
    <row r="495" spans="1:37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</row>
    <row r="496" spans="1:37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</row>
    <row r="497" spans="1:3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</row>
    <row r="498" spans="1:37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</row>
    <row r="499" spans="1:37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</row>
    <row r="500" spans="1:37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</row>
    <row r="501" spans="1:37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</row>
    <row r="502" spans="1:37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</row>
    <row r="503" spans="1:37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</row>
    <row r="504" spans="1:37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</row>
    <row r="505" spans="1:37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</row>
    <row r="506" spans="1:37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</row>
    <row r="507" spans="1:3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</row>
    <row r="508" spans="1:37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</row>
    <row r="509" spans="1:37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</row>
    <row r="510" spans="1:37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</row>
    <row r="511" spans="1:37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</row>
    <row r="512" spans="1:37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</row>
    <row r="513" spans="1:37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</row>
    <row r="514" spans="1:37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</row>
    <row r="515" spans="1:37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</row>
    <row r="516" spans="1:37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</row>
    <row r="517" spans="1:3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</row>
    <row r="518" spans="1:37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</row>
    <row r="519" spans="1:37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</row>
    <row r="520" spans="1:37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</row>
    <row r="521" spans="1:37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</row>
    <row r="522" spans="1:37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</row>
    <row r="523" spans="1:37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</row>
    <row r="524" spans="1:37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</row>
    <row r="525" spans="1:37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</row>
    <row r="526" spans="1:37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</row>
    <row r="527" spans="1:3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</row>
    <row r="528" spans="1:37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</row>
    <row r="529" spans="1:37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</row>
    <row r="530" spans="1:37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</row>
    <row r="531" spans="1:37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</row>
    <row r="532" spans="1:37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</row>
    <row r="533" spans="1:37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</row>
    <row r="534" spans="1:37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</row>
    <row r="535" spans="1:37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</row>
    <row r="536" spans="1:37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</row>
    <row r="537" spans="1: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</row>
    <row r="538" spans="1:37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</row>
    <row r="539" spans="1:37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</row>
    <row r="540" spans="1:37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</row>
    <row r="541" spans="1:37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</row>
    <row r="542" spans="1:37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</row>
    <row r="543" spans="1:37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</row>
    <row r="544" spans="1:37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</row>
    <row r="545" spans="1:37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</row>
    <row r="546" spans="1:37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</row>
    <row r="547" spans="1:3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</row>
    <row r="548" spans="1:37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</row>
    <row r="549" spans="1:37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</row>
    <row r="550" spans="1:37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</row>
    <row r="551" spans="1:37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</row>
    <row r="552" spans="1:37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</row>
    <row r="553" spans="1:37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</row>
    <row r="554" spans="1:37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</row>
    <row r="555" spans="1:37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</row>
    <row r="556" spans="1:37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</row>
    <row r="557" spans="1:3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</row>
    <row r="558" spans="1:37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</row>
    <row r="559" spans="1:37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</row>
    <row r="560" spans="1:37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</row>
    <row r="561" spans="1:37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</row>
    <row r="562" spans="1:37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</row>
    <row r="563" spans="1:37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</row>
    <row r="564" spans="1:37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</row>
    <row r="565" spans="1:37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</row>
    <row r="566" spans="1:37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</row>
    <row r="567" spans="1:3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</row>
    <row r="568" spans="1:37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</row>
    <row r="569" spans="1:37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</row>
    <row r="570" spans="1:37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</row>
    <row r="571" spans="1:37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</row>
    <row r="572" spans="1:37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</row>
    <row r="573" spans="1:37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</row>
    <row r="574" spans="1:37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</row>
    <row r="575" spans="1:37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</row>
    <row r="576" spans="1:37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</row>
    <row r="577" spans="1:3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</row>
    <row r="578" spans="1:37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</row>
    <row r="579" spans="1:37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</row>
    <row r="580" spans="1:37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</row>
    <row r="581" spans="1:37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</row>
    <row r="582" spans="1:37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</row>
    <row r="583" spans="1:37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</row>
    <row r="584" spans="1:37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</row>
    <row r="585" spans="1:37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</row>
    <row r="586" spans="1:37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</row>
    <row r="587" spans="1:3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</row>
    <row r="588" spans="1:37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</row>
    <row r="589" spans="1:37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</row>
    <row r="590" spans="1:37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</row>
    <row r="591" spans="1:37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</row>
    <row r="592" spans="1:37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</row>
    <row r="593" spans="1:37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</row>
    <row r="594" spans="1:37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</row>
    <row r="595" spans="1:37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</row>
    <row r="596" spans="1:37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</row>
    <row r="597" spans="1:3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</row>
    <row r="598" spans="1:37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</row>
    <row r="599" spans="1:37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</row>
    <row r="600" spans="1:37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</row>
    <row r="601" spans="1:37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</row>
    <row r="602" spans="1:37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</row>
    <row r="603" spans="1:37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</row>
    <row r="604" spans="1:37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</row>
    <row r="605" spans="1:37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</row>
    <row r="606" spans="1:37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</row>
    <row r="607" spans="1:3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</row>
    <row r="608" spans="1:37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</row>
    <row r="609" spans="1:37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</row>
    <row r="610" spans="1:37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</row>
    <row r="611" spans="1:37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</row>
    <row r="612" spans="1:37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</row>
    <row r="613" spans="1:37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</row>
    <row r="614" spans="1:37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</row>
    <row r="615" spans="1:37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</row>
    <row r="616" spans="1:37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</row>
    <row r="617" spans="1:3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</row>
    <row r="618" spans="1:37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</row>
    <row r="619" spans="1:37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</row>
    <row r="620" spans="1:37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</row>
    <row r="621" spans="1:37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</row>
    <row r="622" spans="1:37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</row>
    <row r="623" spans="1:37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</row>
    <row r="624" spans="1:37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</row>
    <row r="625" spans="1:37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</row>
    <row r="626" spans="1:37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</row>
    <row r="627" spans="1:3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</row>
    <row r="628" spans="1:37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</row>
    <row r="629" spans="1:37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</row>
    <row r="630" spans="1:37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</row>
    <row r="631" spans="1:37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</row>
    <row r="632" spans="1:37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</row>
    <row r="633" spans="1:37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</row>
    <row r="634" spans="1:37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</row>
    <row r="635" spans="1:37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</row>
    <row r="636" spans="1:37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</row>
    <row r="637" spans="1: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</row>
    <row r="638" spans="1:37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</row>
    <row r="639" spans="1:37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</row>
    <row r="640" spans="1:37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</row>
    <row r="641" spans="1:37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</row>
    <row r="642" spans="1:37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</row>
    <row r="643" spans="1:37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</row>
    <row r="644" spans="1:37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</row>
    <row r="645" spans="1:37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</row>
    <row r="646" spans="1:37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</row>
    <row r="647" spans="1:3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</row>
    <row r="648" spans="1:37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</row>
    <row r="649" spans="1:37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</row>
    <row r="650" spans="1:37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</row>
    <row r="651" spans="1:37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</row>
    <row r="652" spans="1:37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</row>
    <row r="653" spans="1:37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</row>
    <row r="654" spans="1:37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</row>
    <row r="655" spans="1:37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</row>
    <row r="656" spans="1:37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</row>
    <row r="657" spans="1:3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</row>
    <row r="658" spans="1:37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</row>
    <row r="659" spans="1:37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</row>
    <row r="660" spans="1:37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</row>
    <row r="661" spans="1:37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</row>
    <row r="662" spans="1:37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</row>
    <row r="663" spans="1:37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</row>
    <row r="664" spans="1:37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</row>
    <row r="665" spans="1:37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</row>
    <row r="666" spans="1:37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</row>
    <row r="667" spans="1:3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</row>
    <row r="668" spans="1:37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</row>
    <row r="669" spans="1:37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</row>
    <row r="670" spans="1:37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</row>
    <row r="671" spans="1:37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</row>
    <row r="672" spans="1:37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</row>
    <row r="673" spans="1:37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</row>
    <row r="674" spans="1:37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</row>
    <row r="675" spans="1:37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</row>
    <row r="676" spans="1:37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</row>
    <row r="677" spans="1:3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</row>
    <row r="678" spans="1:37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</row>
    <row r="679" spans="1:37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</row>
    <row r="680" spans="1:37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</row>
    <row r="681" spans="1:37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</row>
    <row r="682" spans="1:37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</row>
    <row r="683" spans="1:37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</row>
    <row r="684" spans="1:37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</row>
    <row r="685" spans="1:37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</row>
    <row r="686" spans="1:37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</row>
    <row r="687" spans="1:3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</row>
    <row r="688" spans="1:37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</row>
    <row r="689" spans="1:37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</row>
    <row r="690" spans="1:37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</row>
    <row r="691" spans="1:37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</row>
    <row r="692" spans="1:37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</row>
    <row r="693" spans="1:37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</row>
    <row r="694" spans="1:37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</row>
    <row r="695" spans="1:37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</row>
    <row r="696" spans="1:37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</row>
    <row r="697" spans="1:3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</row>
    <row r="698" spans="1:37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</row>
    <row r="699" spans="1:37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</row>
    <row r="700" spans="1:37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</row>
    <row r="701" spans="1:37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</row>
    <row r="702" spans="1:37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</row>
    <row r="703" spans="1:37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</row>
    <row r="704" spans="1:37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</row>
    <row r="705" spans="1:37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</row>
    <row r="706" spans="1:37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</row>
    <row r="707" spans="1:3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</row>
    <row r="708" spans="1:37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</row>
    <row r="709" spans="1:37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</row>
    <row r="710" spans="1:37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</row>
    <row r="711" spans="1:37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</row>
    <row r="712" spans="1:37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</row>
    <row r="713" spans="1:37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</row>
    <row r="714" spans="1:37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</row>
    <row r="715" spans="1:37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</row>
    <row r="716" spans="1:37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</row>
    <row r="717" spans="1:3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</row>
    <row r="718" spans="1:37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</row>
    <row r="719" spans="1:37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</row>
    <row r="720" spans="1:37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</row>
    <row r="721" spans="1:37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</row>
    <row r="722" spans="1:37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</row>
    <row r="723" spans="1:37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</row>
    <row r="724" spans="1:37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</row>
    <row r="725" spans="1:37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</row>
    <row r="726" spans="1:37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</row>
    <row r="727" spans="1:3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</row>
    <row r="728" spans="1:37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</row>
    <row r="729" spans="1:37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</row>
    <row r="730" spans="1:37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</row>
    <row r="731" spans="1:37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</row>
    <row r="732" spans="1:37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</row>
    <row r="733" spans="1:37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</row>
    <row r="734" spans="1:37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</row>
    <row r="735" spans="1:37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</row>
    <row r="736" spans="1:37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</row>
    <row r="737" spans="1: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</row>
    <row r="738" spans="1:37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</row>
    <row r="739" spans="1:37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</row>
    <row r="740" spans="1:37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</row>
    <row r="741" spans="1:37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</row>
    <row r="742" spans="1:37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</row>
    <row r="743" spans="1:37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</row>
    <row r="744" spans="1:37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</row>
    <row r="745" spans="1:37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</row>
    <row r="746" spans="1:37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</row>
    <row r="747" spans="1:3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</row>
    <row r="748" spans="1:37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</row>
    <row r="749" spans="1:37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</row>
    <row r="750" spans="1:37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</row>
    <row r="751" spans="1:37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</row>
    <row r="752" spans="1:37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</row>
    <row r="753" spans="1:37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</row>
    <row r="754" spans="1:37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</row>
    <row r="755" spans="1:37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</row>
    <row r="756" spans="1:37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</row>
    <row r="757" spans="1:3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</row>
    <row r="758" spans="1:37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</row>
    <row r="759" spans="1:37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</row>
    <row r="760" spans="1:37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</row>
    <row r="761" spans="1:37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</row>
    <row r="762" spans="1:37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</row>
    <row r="763" spans="1:37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</row>
    <row r="764" spans="1:37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</row>
    <row r="765" spans="1:37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</row>
    <row r="766" spans="1:37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</row>
    <row r="767" spans="1:3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</row>
    <row r="768" spans="1:37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</row>
    <row r="769" spans="1:37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</row>
    <row r="770" spans="1:37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</row>
    <row r="771" spans="1:37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</row>
    <row r="772" spans="1:37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</row>
    <row r="773" spans="1:37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</row>
    <row r="774" spans="1:37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</row>
    <row r="775" spans="1:37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</row>
    <row r="776" spans="1:37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</row>
    <row r="777" spans="1:3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</row>
    <row r="778" spans="1:37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</row>
    <row r="779" spans="1:37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</row>
    <row r="780" spans="1:37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</row>
    <row r="781" spans="1:37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</row>
    <row r="782" spans="1:37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</row>
    <row r="783" spans="1:37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</row>
    <row r="784" spans="1:37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</row>
    <row r="785" spans="1:37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</row>
    <row r="786" spans="1:37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</row>
    <row r="787" spans="1:3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</row>
    <row r="788" spans="1:37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</row>
    <row r="789" spans="1:37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</row>
    <row r="790" spans="1:37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</row>
    <row r="791" spans="1:37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</row>
    <row r="792" spans="1:37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</row>
    <row r="793" spans="1:37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</row>
    <row r="794" spans="1:37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</row>
    <row r="795" spans="1:37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</row>
    <row r="796" spans="1:37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</row>
    <row r="797" spans="1:3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</row>
    <row r="798" spans="1:37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</row>
    <row r="799" spans="1:37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</row>
    <row r="800" spans="1:37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</row>
    <row r="801" spans="1:37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</row>
    <row r="802" spans="1:37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</row>
    <row r="803" spans="1:37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</row>
    <row r="804" spans="1:37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</row>
    <row r="805" spans="1:37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</row>
    <row r="806" spans="1:37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</row>
    <row r="807" spans="1:3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</row>
    <row r="808" spans="1:37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</row>
    <row r="809" spans="1:37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</row>
    <row r="810" spans="1:37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</row>
    <row r="811" spans="1:37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</row>
    <row r="812" spans="1:37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</row>
    <row r="813" spans="1:37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</row>
    <row r="814" spans="1:37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</row>
    <row r="815" spans="1:37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</row>
    <row r="816" spans="1:37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</row>
    <row r="817" spans="1:3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</row>
    <row r="818" spans="1:37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</row>
    <row r="819" spans="1:37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</row>
    <row r="820" spans="1:37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</row>
    <row r="821" spans="1:37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</row>
    <row r="822" spans="1:37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</row>
    <row r="823" spans="1:37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</row>
    <row r="824" spans="1:37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</row>
    <row r="825" spans="1:37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</row>
    <row r="826" spans="1:37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</row>
    <row r="827" spans="1:3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</row>
    <row r="828" spans="1:37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</row>
    <row r="829" spans="1:37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</row>
    <row r="830" spans="1:37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</row>
    <row r="831" spans="1:37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</row>
    <row r="832" spans="1:37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</row>
    <row r="833" spans="1:37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</row>
    <row r="834" spans="1:37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</row>
    <row r="835" spans="1:37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</row>
    <row r="836" spans="1:37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</row>
    <row r="837" spans="1: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</row>
    <row r="838" spans="1:37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</row>
    <row r="839" spans="1:37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</row>
    <row r="840" spans="1:37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</row>
    <row r="841" spans="1:37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</row>
    <row r="842" spans="1:37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</row>
    <row r="843" spans="1:37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</row>
    <row r="844" spans="1:37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</row>
    <row r="845" spans="1:37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</row>
    <row r="846" spans="1:37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</row>
    <row r="847" spans="1:3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</row>
    <row r="848" spans="1:37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</row>
    <row r="849" spans="1:37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</row>
    <row r="850" spans="1:37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</row>
    <row r="851" spans="1:37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</row>
    <row r="852" spans="1:37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</row>
    <row r="853" spans="1:37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</row>
    <row r="854" spans="1:37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</row>
    <row r="855" spans="1:37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</row>
    <row r="856" spans="1:37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</row>
    <row r="857" spans="1:3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</row>
    <row r="858" spans="1:37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</row>
    <row r="859" spans="1:37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</row>
    <row r="860" spans="1:37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</row>
    <row r="861" spans="1:37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</row>
    <row r="862" spans="1:37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</row>
    <row r="863" spans="1:37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</row>
    <row r="864" spans="1:37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</row>
    <row r="865" spans="1:37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</row>
    <row r="866" spans="1:37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</row>
    <row r="867" spans="1:3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</row>
    <row r="868" spans="1:37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</row>
    <row r="869" spans="1:37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</row>
    <row r="870" spans="1:37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</row>
    <row r="871" spans="1:37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</row>
    <row r="872" spans="1:37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</row>
    <row r="873" spans="1:37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</row>
    <row r="874" spans="1:37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</row>
    <row r="875" spans="1:37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</row>
    <row r="876" spans="1:37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</row>
    <row r="877" spans="1:3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</row>
    <row r="878" spans="1:37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</row>
    <row r="879" spans="1:37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</row>
    <row r="880" spans="1:37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</row>
    <row r="881" spans="1:37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</row>
    <row r="882" spans="1:37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</row>
    <row r="883" spans="1:37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</row>
    <row r="884" spans="1:37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</row>
    <row r="885" spans="1:37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</row>
    <row r="886" spans="1:37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</row>
    <row r="887" spans="1:3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</row>
    <row r="888" spans="1:37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</row>
    <row r="889" spans="1:37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</row>
    <row r="890" spans="1:37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</row>
    <row r="891" spans="1:37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</row>
    <row r="892" spans="1:37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</row>
    <row r="893" spans="1:37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</row>
    <row r="894" spans="1:37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</row>
    <row r="895" spans="1:37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</row>
    <row r="896" spans="1:37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</row>
    <row r="897" spans="1:3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</row>
    <row r="898" spans="1:37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</row>
    <row r="899" spans="1:37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</row>
    <row r="900" spans="1:37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</row>
    <row r="901" spans="1:37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</row>
    <row r="902" spans="1:37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</row>
    <row r="903" spans="1:37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</row>
    <row r="904" spans="1:37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</row>
    <row r="905" spans="1:37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</row>
    <row r="906" spans="1:37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</row>
    <row r="907" spans="1:3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</row>
    <row r="908" spans="1:37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</row>
    <row r="909" spans="1:37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</row>
    <row r="910" spans="1:37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</row>
    <row r="911" spans="1:37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</row>
    <row r="912" spans="1:37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</row>
    <row r="913" spans="1:37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</row>
    <row r="914" spans="1:37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</row>
    <row r="915" spans="1:37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</row>
    <row r="916" spans="1:37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</row>
    <row r="917" spans="1:3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</row>
    <row r="918" spans="1:37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</row>
    <row r="919" spans="1:37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</row>
    <row r="920" spans="1:37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</row>
    <row r="921" spans="1:37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</row>
    <row r="922" spans="1:37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</row>
    <row r="923" spans="1:37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</row>
    <row r="924" spans="1:37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</row>
    <row r="925" spans="1:37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</row>
    <row r="926" spans="1:37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</row>
    <row r="927" spans="1:3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</row>
    <row r="928" spans="1:37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</row>
    <row r="929" spans="1:37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</row>
    <row r="930" spans="1:37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</row>
    <row r="931" spans="1:37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</row>
    <row r="932" spans="1:37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</row>
    <row r="933" spans="1:37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</row>
    <row r="934" spans="1:37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</row>
    <row r="935" spans="1:37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</row>
    <row r="936" spans="1:37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</row>
    <row r="937" spans="1: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</row>
    <row r="938" spans="1:37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</row>
    <row r="939" spans="1:37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</row>
    <row r="940" spans="1:37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</row>
    <row r="941" spans="1:37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</row>
    <row r="942" spans="1:37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</row>
    <row r="943" spans="1:37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</row>
    <row r="944" spans="1:37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</row>
    <row r="945" spans="1:37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</row>
    <row r="946" spans="1:37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</row>
    <row r="947" spans="1:3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</row>
    <row r="948" spans="1:37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</row>
    <row r="949" spans="1:37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</row>
    <row r="950" spans="1:37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</row>
    <row r="951" spans="1:37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</row>
    <row r="952" spans="1:37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</row>
    <row r="953" spans="1:37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</row>
    <row r="954" spans="1:37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</row>
    <row r="955" spans="1:37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</row>
    <row r="956" spans="1:37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</row>
    <row r="957" spans="1:3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</row>
    <row r="958" spans="1:37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</row>
    <row r="959" spans="1:37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</row>
    <row r="960" spans="1:37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</row>
    <row r="961" spans="1:37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</row>
    <row r="962" spans="1:37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</row>
    <row r="963" spans="1:37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</row>
    <row r="964" spans="1:37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</row>
    <row r="965" spans="1:37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</row>
    <row r="966" spans="1:37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</row>
    <row r="967" spans="1:3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</row>
    <row r="968" spans="1:37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</row>
    <row r="969" spans="1:37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</row>
    <row r="970" spans="1:37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</row>
    <row r="971" spans="1:37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</row>
    <row r="972" spans="1:37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</row>
    <row r="973" spans="1:37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</row>
    <row r="974" spans="1:37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</row>
    <row r="975" spans="1:37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</row>
    <row r="976" spans="1:37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</row>
    <row r="977" spans="1:3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</row>
    <row r="978" spans="1:37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</row>
    <row r="979" spans="1:37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</row>
    <row r="980" spans="1:37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</row>
    <row r="981" spans="1:37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</row>
    <row r="982" spans="1:37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</row>
    <row r="983" spans="1:37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</row>
    <row r="984" spans="1:37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</row>
    <row r="985" spans="1:37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</row>
    <row r="986" spans="1:37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</row>
    <row r="987" spans="1:3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</row>
  </sheetData>
  <sheetProtection algorithmName="SHA-512" hashValue="X93lsLNpihCxkvEVESRSPNpLihv0o70dONLW/OszuVJWLH2T1A7YJ8rjQS7l7naqSluzfjizfyW6Tbsy3mBqVA==" saltValue="Lt4uMFWuW61X3K5y1ab5/Q==" spinCount="100000" sheet="1" objects="1" scenarios="1" autoFilter="0" pivotTables="0"/>
  <dataValidations count="7">
    <dataValidation type="custom" allowBlank="1" showInputMessage="1" showErrorMessage="1" prompt="Ingrese solo caracteres sin espacios ni signos" sqref="Q2:Q63" xr:uid="{00000000-0002-0000-0500-000000000000}">
      <formula1>AND(Q2=_xludf.NUMBERVALUE(TRIM(Q2)),ISERROR(FIND("-",Q2)),ISERROR(FIND(".",Q2)),ISERROR(FIND("_",Q2)))</formula1>
    </dataValidation>
    <dataValidation type="decimal" allowBlank="1" showErrorMessage="1" sqref="S2:S63" xr:uid="{00000000-0002-0000-0500-000001000000}">
      <formula1>0</formula1>
      <formula2>110</formula2>
    </dataValidation>
    <dataValidation type="custom" allowBlank="1" showErrorMessage="1" sqref="V2:V63" xr:uid="{00000000-0002-0000-0500-000002000000}">
      <formula1>NOT(ISERR(AND(FIND("@",V2),FIND(".com",V2))))</formula1>
    </dataValidation>
    <dataValidation type="date" allowBlank="1" showErrorMessage="1" sqref="J2:J63" xr:uid="{00000000-0002-0000-0500-000003000000}">
      <formula1>44013</formula1>
      <formula2>44377</formula2>
    </dataValidation>
    <dataValidation type="list" allowBlank="1" showInputMessage="1" showErrorMessage="1" sqref="B2:B63" xr:uid="{00000000-0002-0000-0500-000004000000}">
      <formula1>Orga</formula1>
    </dataValidation>
    <dataValidation type="list" allowBlank="1" showErrorMessage="1" sqref="D2:E63" xr:uid="{00000000-0002-0000-0500-000005000000}">
      <formula1>INDIRECT(C2)</formula1>
    </dataValidation>
    <dataValidation type="list" allowBlank="1" showInputMessage="1" showErrorMessage="1" sqref="R2:R63" xr:uid="{00000000-0002-0000-0500-000006000000}">
      <formula1>Genero</formula1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7000000}">
          <x14:formula1>
            <xm:f>'LISTAS DE VALIDACION'!$X$2:$X$3</xm:f>
          </x14:formula1>
          <xm:sqref>X2:AJ63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AK946"/>
  <sheetViews>
    <sheetView workbookViewId="0"/>
  </sheetViews>
  <sheetFormatPr defaultColWidth="12.625" defaultRowHeight="15" customHeight="1"/>
  <cols>
    <col min="1" max="1" width="6.875" customWidth="1"/>
    <col min="2" max="2" width="13.5" customWidth="1"/>
    <col min="3" max="3" width="8" customWidth="1"/>
    <col min="4" max="4" width="10" customWidth="1"/>
    <col min="5" max="5" width="10.25" customWidth="1"/>
    <col min="6" max="6" width="16.875" bestFit="1" customWidth="1"/>
    <col min="7" max="7" width="19.625" bestFit="1" customWidth="1"/>
    <col min="8" max="8" width="13.625" customWidth="1"/>
    <col min="9" max="9" width="8" customWidth="1"/>
    <col min="10" max="10" width="9.125" bestFit="1" customWidth="1"/>
    <col min="11" max="11" width="33.125" customWidth="1"/>
    <col min="12" max="18" width="13.75" customWidth="1"/>
    <col min="19" max="20" width="8" customWidth="1"/>
    <col min="21" max="21" width="10.25" customWidth="1"/>
    <col min="22" max="22" width="26" bestFit="1" customWidth="1"/>
    <col min="23" max="23" width="27.75" customWidth="1"/>
    <col min="24" max="37" width="15.625" customWidth="1"/>
  </cols>
  <sheetData>
    <row r="1" spans="1:37" ht="51">
      <c r="A1" s="23" t="s">
        <v>21</v>
      </c>
      <c r="B1" s="23" t="s">
        <v>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4" t="s">
        <v>28</v>
      </c>
      <c r="J1" s="24" t="s">
        <v>29</v>
      </c>
      <c r="K1" s="24" t="s">
        <v>30</v>
      </c>
      <c r="L1" s="25" t="s">
        <v>31</v>
      </c>
      <c r="M1" s="26" t="s">
        <v>32</v>
      </c>
      <c r="N1" s="26" t="s">
        <v>33</v>
      </c>
      <c r="O1" s="26" t="s">
        <v>34</v>
      </c>
      <c r="P1" s="26" t="s">
        <v>35</v>
      </c>
      <c r="Q1" s="26" t="s">
        <v>36</v>
      </c>
      <c r="R1" s="26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</row>
    <row r="2" spans="1:37" ht="14.25">
      <c r="A2" s="77">
        <v>1</v>
      </c>
      <c r="B2" s="80" t="s">
        <v>1221</v>
      </c>
      <c r="C2" s="80" t="s">
        <v>507</v>
      </c>
      <c r="D2" s="80" t="s">
        <v>1222</v>
      </c>
      <c r="E2" s="80" t="s">
        <v>18</v>
      </c>
      <c r="F2" s="77" t="s">
        <v>1380</v>
      </c>
      <c r="G2" s="77" t="s">
        <v>1381</v>
      </c>
      <c r="H2" s="77" t="s">
        <v>61</v>
      </c>
      <c r="I2" s="77" t="s">
        <v>1224</v>
      </c>
      <c r="J2" s="81">
        <v>44055</v>
      </c>
      <c r="K2" s="77"/>
      <c r="L2" s="77" t="str">
        <f>LEFT(Table_5[[#This Row],[Cedula]],4)&amp;"_"&amp;COUNTIF($Q$2:$Q$76,$Q2)&amp;"_"&amp;COUNTIF($Q$2:Q2,$Q2)</f>
        <v>1572_1_1</v>
      </c>
      <c r="M2" s="77" t="str">
        <f>Table_5[[#This Row],[Correlativo Beneficiaries]]&amp;"_"&amp;TEXT(COUNTIF($L$2:L2,Table_5[[#This Row],[Correlativo Beneficiaries]]),"0000")</f>
        <v>1572_1_1_0001</v>
      </c>
      <c r="N2" s="77" t="s">
        <v>1229</v>
      </c>
      <c r="O2" s="77" t="s">
        <v>682</v>
      </c>
      <c r="P2" s="77" t="s">
        <v>1382</v>
      </c>
      <c r="Q2" s="77">
        <v>15728175</v>
      </c>
      <c r="R2" s="77" t="s">
        <v>66</v>
      </c>
      <c r="S2" s="77">
        <v>39</v>
      </c>
      <c r="T2" s="77" t="str">
        <f>IF(Table_5[[#This Row],[Edad]]="","",IF(Table_5[[#This Row],[Edad]]&lt;=4,"&lt;5",IF(Table_5[[#This Row],[Edad]]&lt;=17,"5-17",IF(Table_5[[#This Row],[Edad]]&lt;=49,"18-49","&gt;50"))))</f>
        <v>18-49</v>
      </c>
      <c r="U2" s="77">
        <v>4127747953</v>
      </c>
      <c r="V2" s="84" t="s">
        <v>1383</v>
      </c>
      <c r="W2" s="77" t="s">
        <v>68</v>
      </c>
      <c r="X2" s="77" t="s">
        <v>67</v>
      </c>
      <c r="Y2" s="77" t="s">
        <v>67</v>
      </c>
      <c r="Z2" s="82" t="s">
        <v>67</v>
      </c>
      <c r="AA2" s="82" t="s">
        <v>68</v>
      </c>
      <c r="AB2" s="82" t="s">
        <v>68</v>
      </c>
      <c r="AC2" s="82" t="s">
        <v>68</v>
      </c>
      <c r="AD2" s="82" t="s">
        <v>67</v>
      </c>
      <c r="AE2" s="82" t="s">
        <v>67</v>
      </c>
      <c r="AF2" s="82" t="s">
        <v>68</v>
      </c>
      <c r="AG2" s="82" t="s">
        <v>68</v>
      </c>
      <c r="AH2" s="82" t="s">
        <v>68</v>
      </c>
      <c r="AI2" s="82" t="s">
        <v>68</v>
      </c>
      <c r="AJ2" s="82" t="s">
        <v>68</v>
      </c>
      <c r="AK2" s="82"/>
    </row>
    <row r="3" spans="1:37" ht="14.25">
      <c r="A3" s="77">
        <v>2</v>
      </c>
      <c r="B3" s="80" t="s">
        <v>1221</v>
      </c>
      <c r="C3" s="80" t="s">
        <v>507</v>
      </c>
      <c r="D3" s="80" t="s">
        <v>1222</v>
      </c>
      <c r="E3" s="80" t="s">
        <v>18</v>
      </c>
      <c r="F3" s="77" t="s">
        <v>1380</v>
      </c>
      <c r="G3" s="77" t="s">
        <v>1381</v>
      </c>
      <c r="H3" s="77" t="s">
        <v>61</v>
      </c>
      <c r="I3" s="77" t="s">
        <v>1224</v>
      </c>
      <c r="J3" s="81">
        <v>44055</v>
      </c>
      <c r="K3" s="77"/>
      <c r="L3" s="77" t="str">
        <f>LEFT(Table_5[[#This Row],[Cedula]],4)&amp;"_"&amp;COUNTIF($Q$2:$Q$76,$Q3)&amp;"_"&amp;COUNTIF($Q$2:Q3,$Q3)</f>
        <v>6635_1_1</v>
      </c>
      <c r="M3" s="77" t="str">
        <f>Table_5[[#This Row],[Correlativo Beneficiaries]]&amp;"_"&amp;TEXT(COUNTIF($L$2:L3,Table_5[[#This Row],[Correlativo Beneficiaries]]),"0000")</f>
        <v>6635_1_1_0001</v>
      </c>
      <c r="N3" s="77" t="s">
        <v>597</v>
      </c>
      <c r="O3" s="77"/>
      <c r="P3" s="77" t="s">
        <v>1384</v>
      </c>
      <c r="Q3" s="77">
        <v>6635613</v>
      </c>
      <c r="R3" s="77" t="s">
        <v>66</v>
      </c>
      <c r="S3" s="77">
        <v>60</v>
      </c>
      <c r="T3" s="77" t="str">
        <f>IF(Table_5[[#This Row],[Edad]]="","",IF(Table_5[[#This Row],[Edad]]&lt;=4,"&lt;5",IF(Table_5[[#This Row],[Edad]]&lt;=17,"5-17",IF(Table_5[[#This Row],[Edad]]&lt;=49,"18-49","&gt;50"))))</f>
        <v>&gt;50</v>
      </c>
      <c r="U3" s="77">
        <v>2518871480</v>
      </c>
      <c r="V3" s="77" t="s">
        <v>1385</v>
      </c>
      <c r="W3" s="77" t="s">
        <v>67</v>
      </c>
      <c r="X3" s="77" t="s">
        <v>67</v>
      </c>
      <c r="Y3" s="77" t="s">
        <v>68</v>
      </c>
      <c r="Z3" s="82" t="s">
        <v>68</v>
      </c>
      <c r="AA3" s="82" t="s">
        <v>68</v>
      </c>
      <c r="AB3" s="82" t="s">
        <v>68</v>
      </c>
      <c r="AC3" s="82" t="s">
        <v>68</v>
      </c>
      <c r="AD3" s="82" t="s">
        <v>67</v>
      </c>
      <c r="AE3" s="82" t="s">
        <v>67</v>
      </c>
      <c r="AF3" s="82" t="s">
        <v>67</v>
      </c>
      <c r="AG3" s="82" t="s">
        <v>68</v>
      </c>
      <c r="AH3" s="82" t="s">
        <v>68</v>
      </c>
      <c r="AI3" s="82" t="s">
        <v>68</v>
      </c>
      <c r="AJ3" s="82" t="s">
        <v>67</v>
      </c>
      <c r="AK3" s="82"/>
    </row>
    <row r="4" spans="1:37" ht="14.25">
      <c r="A4" s="77">
        <v>3</v>
      </c>
      <c r="B4" s="80" t="s">
        <v>1221</v>
      </c>
      <c r="C4" s="80" t="s">
        <v>507</v>
      </c>
      <c r="D4" s="80" t="s">
        <v>1222</v>
      </c>
      <c r="E4" s="80" t="s">
        <v>18</v>
      </c>
      <c r="F4" s="77" t="s">
        <v>1380</v>
      </c>
      <c r="G4" s="77" t="s">
        <v>1381</v>
      </c>
      <c r="H4" s="77" t="s">
        <v>61</v>
      </c>
      <c r="I4" s="77" t="s">
        <v>1224</v>
      </c>
      <c r="J4" s="81">
        <v>44055</v>
      </c>
      <c r="K4" s="77"/>
      <c r="L4" s="77" t="str">
        <f>LEFT(Table_5[[#This Row],[Cedula]],4)&amp;"_"&amp;COUNTIF($Q$2:$Q$76,$Q4)&amp;"_"&amp;COUNTIF($Q$2:Q4,$Q4)</f>
        <v>7350_1_1</v>
      </c>
      <c r="M4" s="77" t="str">
        <f>Table_5[[#This Row],[Correlativo Beneficiaries]]&amp;"_"&amp;TEXT(COUNTIF($L$2:L4,Table_5[[#This Row],[Correlativo Beneficiaries]]),"0000")</f>
        <v>7350_1_1_0001</v>
      </c>
      <c r="N4" s="77" t="s">
        <v>1386</v>
      </c>
      <c r="O4" s="77" t="s">
        <v>1387</v>
      </c>
      <c r="P4" s="77" t="s">
        <v>1388</v>
      </c>
      <c r="Q4" s="77">
        <v>7350881</v>
      </c>
      <c r="R4" s="77" t="s">
        <v>79</v>
      </c>
      <c r="S4" s="77">
        <v>66</v>
      </c>
      <c r="T4" s="77" t="str">
        <f>IF(Table_5[[#This Row],[Edad]]="","",IF(Table_5[[#This Row],[Edad]]&lt;=4,"&lt;5",IF(Table_5[[#This Row],[Edad]]&lt;=17,"5-17",IF(Table_5[[#This Row],[Edad]]&lt;=49,"18-49","&gt;50"))))</f>
        <v>&gt;50</v>
      </c>
      <c r="U4" s="77">
        <v>4161601226</v>
      </c>
      <c r="V4" s="77" t="s">
        <v>1389</v>
      </c>
      <c r="W4" s="77" t="s">
        <v>67</v>
      </c>
      <c r="X4" s="77" t="s">
        <v>67</v>
      </c>
      <c r="Y4" s="77" t="s">
        <v>67</v>
      </c>
      <c r="Z4" s="82" t="s">
        <v>68</v>
      </c>
      <c r="AA4" s="82" t="s">
        <v>68</v>
      </c>
      <c r="AB4" s="82" t="s">
        <v>68</v>
      </c>
      <c r="AC4" s="82" t="s">
        <v>68</v>
      </c>
      <c r="AD4" s="82" t="s">
        <v>68</v>
      </c>
      <c r="AE4" s="82" t="s">
        <v>67</v>
      </c>
      <c r="AF4" s="82" t="s">
        <v>68</v>
      </c>
      <c r="AG4" s="82" t="s">
        <v>68</v>
      </c>
      <c r="AH4" s="82" t="s">
        <v>68</v>
      </c>
      <c r="AI4" s="82" t="s">
        <v>68</v>
      </c>
      <c r="AJ4" s="82" t="s">
        <v>67</v>
      </c>
      <c r="AK4" s="82"/>
    </row>
    <row r="5" spans="1:37" ht="14.25">
      <c r="A5" s="77">
        <v>4</v>
      </c>
      <c r="B5" s="80" t="s">
        <v>1221</v>
      </c>
      <c r="C5" s="80" t="s">
        <v>507</v>
      </c>
      <c r="D5" s="80" t="s">
        <v>1222</v>
      </c>
      <c r="E5" s="80" t="s">
        <v>18</v>
      </c>
      <c r="F5" s="77" t="s">
        <v>1380</v>
      </c>
      <c r="G5" s="77" t="s">
        <v>1381</v>
      </c>
      <c r="H5" s="77" t="s">
        <v>61</v>
      </c>
      <c r="I5" s="77" t="s">
        <v>1224</v>
      </c>
      <c r="J5" s="81">
        <v>44055</v>
      </c>
      <c r="K5" s="77"/>
      <c r="L5" s="77" t="str">
        <f>LEFT(Table_5[[#This Row],[Cedula]],4)&amp;"_"&amp;COUNTIF($Q$2:$Q$76,$Q5)&amp;"_"&amp;COUNTIF($Q$2:Q5,$Q5)</f>
        <v>1757_1_1</v>
      </c>
      <c r="M5" s="77" t="str">
        <f>Table_5[[#This Row],[Correlativo Beneficiaries]]&amp;"_"&amp;TEXT(COUNTIF($L$2:L5,Table_5[[#This Row],[Correlativo Beneficiaries]]),"0000")</f>
        <v>1757_1_1_0001</v>
      </c>
      <c r="N5" s="77" t="s">
        <v>1376</v>
      </c>
      <c r="O5" s="77" t="s">
        <v>1390</v>
      </c>
      <c r="P5" s="77" t="s">
        <v>97</v>
      </c>
      <c r="Q5" s="77">
        <v>17573768</v>
      </c>
      <c r="R5" s="77" t="s">
        <v>66</v>
      </c>
      <c r="S5" s="77">
        <v>37</v>
      </c>
      <c r="T5" s="77" t="str">
        <f>IF(Table_5[[#This Row],[Edad]]="","",IF(Table_5[[#This Row],[Edad]]&lt;=4,"&lt;5",IF(Table_5[[#This Row],[Edad]]&lt;=17,"5-17",IF(Table_5[[#This Row],[Edad]]&lt;=49,"18-49","&gt;50"))))</f>
        <v>18-49</v>
      </c>
      <c r="U5" s="77">
        <v>4125232136</v>
      </c>
      <c r="V5" s="77" t="s">
        <v>1391</v>
      </c>
      <c r="W5" s="77" t="s">
        <v>67</v>
      </c>
      <c r="X5" s="77" t="s">
        <v>67</v>
      </c>
      <c r="Y5" s="77" t="s">
        <v>67</v>
      </c>
      <c r="Z5" s="82" t="s">
        <v>68</v>
      </c>
      <c r="AA5" s="82" t="s">
        <v>68</v>
      </c>
      <c r="AB5" s="82" t="s">
        <v>68</v>
      </c>
      <c r="AC5" s="82" t="s">
        <v>68</v>
      </c>
      <c r="AD5" s="82" t="s">
        <v>67</v>
      </c>
      <c r="AE5" s="82" t="s">
        <v>67</v>
      </c>
      <c r="AF5" s="82" t="s">
        <v>68</v>
      </c>
      <c r="AG5" s="82" t="s">
        <v>68</v>
      </c>
      <c r="AH5" s="82" t="s">
        <v>68</v>
      </c>
      <c r="AI5" s="82" t="s">
        <v>68</v>
      </c>
      <c r="AJ5" s="82" t="s">
        <v>68</v>
      </c>
      <c r="AK5" s="82"/>
    </row>
    <row r="6" spans="1:37" ht="14.25">
      <c r="A6" s="77">
        <v>5</v>
      </c>
      <c r="B6" s="80" t="s">
        <v>1221</v>
      </c>
      <c r="C6" s="80" t="s">
        <v>507</v>
      </c>
      <c r="D6" s="80" t="s">
        <v>1222</v>
      </c>
      <c r="E6" s="80" t="s">
        <v>18</v>
      </c>
      <c r="F6" s="77" t="s">
        <v>1380</v>
      </c>
      <c r="G6" s="77" t="s">
        <v>1381</v>
      </c>
      <c r="H6" s="77" t="s">
        <v>61</v>
      </c>
      <c r="I6" s="77" t="s">
        <v>1224</v>
      </c>
      <c r="J6" s="81">
        <v>44055</v>
      </c>
      <c r="K6" s="77"/>
      <c r="L6" s="77" t="str">
        <f>LEFT(Table_5[[#This Row],[Cedula]],4)&amp;"_"&amp;COUNTIF($Q$2:$Q$76,$Q6)&amp;"_"&amp;COUNTIF($Q$2:Q6,$Q6)</f>
        <v>1409_1_1</v>
      </c>
      <c r="M6" s="77" t="str">
        <f>Table_5[[#This Row],[Correlativo Beneficiaries]]&amp;"_"&amp;TEXT(COUNTIF($L$2:L6,Table_5[[#This Row],[Correlativo Beneficiaries]]),"0000")</f>
        <v>1409_1_1_0001</v>
      </c>
      <c r="N6" s="77" t="s">
        <v>696</v>
      </c>
      <c r="O6" s="77" t="s">
        <v>145</v>
      </c>
      <c r="P6" s="77" t="s">
        <v>1392</v>
      </c>
      <c r="Q6" s="77">
        <v>14093615</v>
      </c>
      <c r="R6" s="77" t="s">
        <v>66</v>
      </c>
      <c r="S6" s="77">
        <v>41</v>
      </c>
      <c r="T6" s="77" t="str">
        <f>IF(Table_5[[#This Row],[Edad]]="","",IF(Table_5[[#This Row],[Edad]]&lt;=4,"&lt;5",IF(Table_5[[#This Row],[Edad]]&lt;=17,"5-17",IF(Table_5[[#This Row],[Edad]]&lt;=49,"18-49","&gt;50"))))</f>
        <v>18-49</v>
      </c>
      <c r="U6" s="77"/>
      <c r="V6" s="77"/>
      <c r="W6" s="77" t="s">
        <v>67</v>
      </c>
      <c r="X6" s="77" t="s">
        <v>67</v>
      </c>
      <c r="Y6" s="77" t="s">
        <v>68</v>
      </c>
      <c r="Z6" s="82" t="s">
        <v>68</v>
      </c>
      <c r="AA6" s="82" t="s">
        <v>68</v>
      </c>
      <c r="AB6" s="82" t="s">
        <v>68</v>
      </c>
      <c r="AC6" s="82" t="s">
        <v>68</v>
      </c>
      <c r="AD6" s="82" t="s">
        <v>68</v>
      </c>
      <c r="AE6" s="82" t="s">
        <v>67</v>
      </c>
      <c r="AF6" s="82" t="s">
        <v>67</v>
      </c>
      <c r="AG6" s="82" t="s">
        <v>68</v>
      </c>
      <c r="AH6" s="82" t="s">
        <v>68</v>
      </c>
      <c r="AI6" s="82" t="s">
        <v>68</v>
      </c>
      <c r="AJ6" s="82" t="s">
        <v>68</v>
      </c>
      <c r="AK6" s="82"/>
    </row>
    <row r="7" spans="1:37" ht="14.25">
      <c r="A7" s="77">
        <v>6</v>
      </c>
      <c r="B7" s="80" t="s">
        <v>1221</v>
      </c>
      <c r="C7" s="80" t="s">
        <v>507</v>
      </c>
      <c r="D7" s="80" t="s">
        <v>1222</v>
      </c>
      <c r="E7" s="80" t="s">
        <v>18</v>
      </c>
      <c r="F7" s="77" t="s">
        <v>1380</v>
      </c>
      <c r="G7" s="77" t="s">
        <v>1381</v>
      </c>
      <c r="H7" s="77" t="s">
        <v>61</v>
      </c>
      <c r="I7" s="77" t="s">
        <v>1224</v>
      </c>
      <c r="J7" s="81">
        <v>44055</v>
      </c>
      <c r="K7" s="77"/>
      <c r="L7" s="77" t="str">
        <f>LEFT(Table_5[[#This Row],[Cedula]],4)&amp;"_"&amp;COUNTIF($Q$2:$Q$76,$Q7)&amp;"_"&amp;COUNTIF($Q$2:Q7,$Q7)</f>
        <v>2576_1_1</v>
      </c>
      <c r="M7" s="77" t="str">
        <f>Table_5[[#This Row],[Correlativo Beneficiaries]]&amp;"_"&amp;TEXT(COUNTIF($L$2:L7,Table_5[[#This Row],[Correlativo Beneficiaries]]),"0000")</f>
        <v>2576_1_1_0001</v>
      </c>
      <c r="N7" s="77" t="s">
        <v>886</v>
      </c>
      <c r="O7" s="77"/>
      <c r="P7" s="77" t="s">
        <v>1393</v>
      </c>
      <c r="Q7" s="77">
        <v>25760886</v>
      </c>
      <c r="R7" s="77" t="s">
        <v>66</v>
      </c>
      <c r="S7" s="77">
        <v>25</v>
      </c>
      <c r="T7" s="77" t="str">
        <f>IF(Table_5[[#This Row],[Edad]]="","",IF(Table_5[[#This Row],[Edad]]&lt;=4,"&lt;5",IF(Table_5[[#This Row],[Edad]]&lt;=17,"5-17",IF(Table_5[[#This Row],[Edad]]&lt;=49,"18-49","&gt;50"))))</f>
        <v>18-49</v>
      </c>
      <c r="U7" s="77"/>
      <c r="V7" s="77"/>
      <c r="W7" s="77" t="s">
        <v>67</v>
      </c>
      <c r="X7" s="77" t="s">
        <v>67</v>
      </c>
      <c r="Y7" s="77" t="s">
        <v>68</v>
      </c>
      <c r="Z7" s="82" t="s">
        <v>68</v>
      </c>
      <c r="AA7" s="82" t="s">
        <v>68</v>
      </c>
      <c r="AB7" s="82" t="s">
        <v>68</v>
      </c>
      <c r="AC7" s="82" t="s">
        <v>68</v>
      </c>
      <c r="AD7" s="82" t="s">
        <v>68</v>
      </c>
      <c r="AE7" s="82" t="s">
        <v>67</v>
      </c>
      <c r="AF7" s="82" t="s">
        <v>67</v>
      </c>
      <c r="AG7" s="82" t="s">
        <v>68</v>
      </c>
      <c r="AH7" s="82" t="s">
        <v>68</v>
      </c>
      <c r="AI7" s="82" t="s">
        <v>68</v>
      </c>
      <c r="AJ7" s="82" t="s">
        <v>68</v>
      </c>
      <c r="AK7" s="82"/>
    </row>
    <row r="8" spans="1:37" ht="14.25">
      <c r="A8" s="77">
        <v>7</v>
      </c>
      <c r="B8" s="80" t="s">
        <v>1221</v>
      </c>
      <c r="C8" s="80" t="s">
        <v>507</v>
      </c>
      <c r="D8" s="80" t="s">
        <v>1222</v>
      </c>
      <c r="E8" s="80" t="s">
        <v>18</v>
      </c>
      <c r="F8" s="77" t="s">
        <v>1380</v>
      </c>
      <c r="G8" s="77" t="s">
        <v>1381</v>
      </c>
      <c r="H8" s="77" t="s">
        <v>61</v>
      </c>
      <c r="I8" s="77" t="s">
        <v>1224</v>
      </c>
      <c r="J8" s="81">
        <v>44055</v>
      </c>
      <c r="K8" s="77"/>
      <c r="L8" s="77" t="str">
        <f>LEFT(Table_5[[#This Row],[Cedula]],4)&amp;"_"&amp;COUNTIF($Q$2:$Q$76,$Q8)&amp;"_"&amp;COUNTIF($Q$2:Q8,$Q8)</f>
        <v>1128_1_1</v>
      </c>
      <c r="M8" s="77" t="str">
        <f>Table_5[[#This Row],[Correlativo Beneficiaries]]&amp;"_"&amp;TEXT(COUNTIF($L$2:L8,Table_5[[#This Row],[Correlativo Beneficiaries]]),"0000")</f>
        <v>1128_1_1_0001</v>
      </c>
      <c r="N8" s="77" t="s">
        <v>64</v>
      </c>
      <c r="O8" s="77" t="s">
        <v>487</v>
      </c>
      <c r="P8" s="77" t="s">
        <v>230</v>
      </c>
      <c r="Q8" s="77">
        <v>11280346</v>
      </c>
      <c r="R8" s="77" t="s">
        <v>66</v>
      </c>
      <c r="S8" s="77">
        <v>46</v>
      </c>
      <c r="T8" s="77" t="str">
        <f>IF(Table_5[[#This Row],[Edad]]="","",IF(Table_5[[#This Row],[Edad]]&lt;=4,"&lt;5",IF(Table_5[[#This Row],[Edad]]&lt;=17,"5-17",IF(Table_5[[#This Row],[Edad]]&lt;=49,"18-49","&gt;50"))))</f>
        <v>18-49</v>
      </c>
      <c r="U8" s="77">
        <v>4263547814</v>
      </c>
      <c r="V8" s="77" t="s">
        <v>1394</v>
      </c>
      <c r="W8" s="77" t="s">
        <v>67</v>
      </c>
      <c r="X8" s="77" t="s">
        <v>67</v>
      </c>
      <c r="Y8" s="77" t="s">
        <v>67</v>
      </c>
      <c r="Z8" s="82" t="s">
        <v>68</v>
      </c>
      <c r="AA8" s="82" t="s">
        <v>68</v>
      </c>
      <c r="AB8" s="82" t="s">
        <v>68</v>
      </c>
      <c r="AC8" s="82" t="s">
        <v>67</v>
      </c>
      <c r="AD8" s="82" t="s">
        <v>67</v>
      </c>
      <c r="AE8" s="82" t="s">
        <v>67</v>
      </c>
      <c r="AF8" s="82" t="s">
        <v>68</v>
      </c>
      <c r="AG8" s="82" t="s">
        <v>68</v>
      </c>
      <c r="AH8" s="82" t="s">
        <v>67</v>
      </c>
      <c r="AI8" s="82" t="s">
        <v>68</v>
      </c>
      <c r="AJ8" s="82" t="s">
        <v>68</v>
      </c>
      <c r="AK8" s="82" t="s">
        <v>1395</v>
      </c>
    </row>
    <row r="9" spans="1:37" ht="14.25">
      <c r="A9" s="77">
        <v>8</v>
      </c>
      <c r="B9" s="80" t="s">
        <v>1221</v>
      </c>
      <c r="C9" s="80" t="s">
        <v>507</v>
      </c>
      <c r="D9" s="80" t="s">
        <v>1222</v>
      </c>
      <c r="E9" s="80" t="s">
        <v>18</v>
      </c>
      <c r="F9" s="77" t="s">
        <v>1380</v>
      </c>
      <c r="G9" s="77" t="s">
        <v>1381</v>
      </c>
      <c r="H9" s="77" t="s">
        <v>61</v>
      </c>
      <c r="I9" s="77" t="s">
        <v>1224</v>
      </c>
      <c r="J9" s="81">
        <v>44055</v>
      </c>
      <c r="K9" s="77"/>
      <c r="L9" s="77" t="str">
        <f>LEFT(Table_5[[#This Row],[Cedula]],4)&amp;"_"&amp;COUNTIF($Q$2:$Q$76,$Q9)&amp;"_"&amp;COUNTIF($Q$2:Q9,$Q9)</f>
        <v>2316_1_1</v>
      </c>
      <c r="M9" s="77" t="str">
        <f>Table_5[[#This Row],[Correlativo Beneficiaries]]&amp;"_"&amp;TEXT(COUNTIF($L$2:L9,Table_5[[#This Row],[Correlativo Beneficiaries]]),"0000")</f>
        <v>2316_1_1_0001</v>
      </c>
      <c r="N9" s="77" t="s">
        <v>90</v>
      </c>
      <c r="O9" s="77" t="s">
        <v>752</v>
      </c>
      <c r="P9" s="77" t="s">
        <v>1396</v>
      </c>
      <c r="Q9" s="77">
        <v>23169533</v>
      </c>
      <c r="R9" s="77" t="s">
        <v>66</v>
      </c>
      <c r="S9" s="77">
        <v>42</v>
      </c>
      <c r="T9" s="77" t="str">
        <f>IF(Table_5[[#This Row],[Edad]]="","",IF(Table_5[[#This Row],[Edad]]&lt;=4,"&lt;5",IF(Table_5[[#This Row],[Edad]]&lt;=17,"5-17",IF(Table_5[[#This Row],[Edad]]&lt;=49,"18-49","&gt;50"))))</f>
        <v>18-49</v>
      </c>
      <c r="U9" s="77">
        <v>4264584126</v>
      </c>
      <c r="V9" s="77" t="s">
        <v>1397</v>
      </c>
      <c r="W9" s="77" t="s">
        <v>68</v>
      </c>
      <c r="X9" s="77" t="s">
        <v>67</v>
      </c>
      <c r="Y9" s="77" t="s">
        <v>67</v>
      </c>
      <c r="Z9" s="82" t="s">
        <v>67</v>
      </c>
      <c r="AA9" s="82" t="s">
        <v>68</v>
      </c>
      <c r="AB9" s="82" t="s">
        <v>67</v>
      </c>
      <c r="AC9" s="82" t="s">
        <v>68</v>
      </c>
      <c r="AD9" s="82" t="s">
        <v>68</v>
      </c>
      <c r="AE9" s="82" t="s">
        <v>67</v>
      </c>
      <c r="AF9" s="82" t="s">
        <v>68</v>
      </c>
      <c r="AG9" s="82" t="s">
        <v>68</v>
      </c>
      <c r="AH9" s="82" t="s">
        <v>67</v>
      </c>
      <c r="AI9" s="82" t="s">
        <v>68</v>
      </c>
      <c r="AJ9" s="82" t="s">
        <v>68</v>
      </c>
      <c r="AK9" s="82"/>
    </row>
    <row r="10" spans="1:37" ht="14.25">
      <c r="A10" s="77">
        <v>9</v>
      </c>
      <c r="B10" s="80" t="s">
        <v>1221</v>
      </c>
      <c r="C10" s="80" t="s">
        <v>507</v>
      </c>
      <c r="D10" s="80" t="s">
        <v>1222</v>
      </c>
      <c r="E10" s="80" t="s">
        <v>18</v>
      </c>
      <c r="F10" s="77" t="s">
        <v>1380</v>
      </c>
      <c r="G10" s="77" t="s">
        <v>1381</v>
      </c>
      <c r="H10" s="77" t="s">
        <v>61</v>
      </c>
      <c r="I10" s="77" t="s">
        <v>1224</v>
      </c>
      <c r="J10" s="81">
        <v>44055</v>
      </c>
      <c r="K10" s="77"/>
      <c r="L10" s="77" t="str">
        <f>LEFT(Table_5[[#This Row],[Cedula]],4)&amp;"_"&amp;COUNTIF($Q$2:$Q$76,$Q10)&amp;"_"&amp;COUNTIF($Q$2:Q10,$Q10)</f>
        <v>2539_1_1</v>
      </c>
      <c r="M10" s="77" t="str">
        <f>Table_5[[#This Row],[Correlativo Beneficiaries]]&amp;"_"&amp;TEXT(COUNTIF($L$2:L10,Table_5[[#This Row],[Correlativo Beneficiaries]]),"0000")</f>
        <v>2539_1_1_0001</v>
      </c>
      <c r="N10" s="77" t="s">
        <v>487</v>
      </c>
      <c r="O10" s="77"/>
      <c r="P10" s="77" t="s">
        <v>1398</v>
      </c>
      <c r="Q10" s="77">
        <v>25390218</v>
      </c>
      <c r="R10" s="77" t="s">
        <v>66</v>
      </c>
      <c r="S10" s="77">
        <v>27</v>
      </c>
      <c r="T10" s="77" t="str">
        <f>IF(Table_5[[#This Row],[Edad]]="","",IF(Table_5[[#This Row],[Edad]]&lt;=4,"&lt;5",IF(Table_5[[#This Row],[Edad]]&lt;=17,"5-17",IF(Table_5[[#This Row],[Edad]]&lt;=49,"18-49","&gt;50"))))</f>
        <v>18-49</v>
      </c>
      <c r="U10" s="77">
        <v>2518871568</v>
      </c>
      <c r="V10" s="77"/>
      <c r="W10" s="77" t="s">
        <v>67</v>
      </c>
      <c r="X10" s="77" t="s">
        <v>67</v>
      </c>
      <c r="Y10" s="77" t="s">
        <v>67</v>
      </c>
      <c r="Z10" s="82" t="s">
        <v>68</v>
      </c>
      <c r="AA10" s="82" t="s">
        <v>68</v>
      </c>
      <c r="AB10" s="82" t="s">
        <v>68</v>
      </c>
      <c r="AC10" s="82" t="s">
        <v>68</v>
      </c>
      <c r="AD10" s="82" t="s">
        <v>68</v>
      </c>
      <c r="AE10" s="82" t="s">
        <v>67</v>
      </c>
      <c r="AF10" s="82" t="s">
        <v>67</v>
      </c>
      <c r="AG10" s="82" t="s">
        <v>68</v>
      </c>
      <c r="AH10" s="82" t="s">
        <v>68</v>
      </c>
      <c r="AI10" s="82" t="s">
        <v>68</v>
      </c>
      <c r="AJ10" s="82" t="s">
        <v>68</v>
      </c>
      <c r="AK10" s="82"/>
    </row>
    <row r="11" spans="1:37" ht="14.25">
      <c r="A11" s="77">
        <v>10</v>
      </c>
      <c r="B11" s="80" t="s">
        <v>1221</v>
      </c>
      <c r="C11" s="80" t="s">
        <v>507</v>
      </c>
      <c r="D11" s="80" t="s">
        <v>1222</v>
      </c>
      <c r="E11" s="80" t="s">
        <v>18</v>
      </c>
      <c r="F11" s="77" t="s">
        <v>1380</v>
      </c>
      <c r="G11" s="77" t="s">
        <v>1381</v>
      </c>
      <c r="H11" s="77" t="s">
        <v>61</v>
      </c>
      <c r="I11" s="77" t="s">
        <v>1224</v>
      </c>
      <c r="J11" s="81">
        <v>44055</v>
      </c>
      <c r="K11" s="77"/>
      <c r="L11" s="77" t="str">
        <f>LEFT(Table_5[[#This Row],[Cedula]],4)&amp;"_"&amp;COUNTIF($Q$2:$Q$76,$Q11)&amp;"_"&amp;COUNTIF($Q$2:Q11,$Q11)</f>
        <v>1701_1_1</v>
      </c>
      <c r="M11" s="77" t="str">
        <f>Table_5[[#This Row],[Correlativo Beneficiaries]]&amp;"_"&amp;TEXT(COUNTIF($L$2:L11,Table_5[[#This Row],[Correlativo Beneficiaries]]),"0000")</f>
        <v>1701_1_1_0001</v>
      </c>
      <c r="N11" s="77" t="s">
        <v>1399</v>
      </c>
      <c r="O11" s="77"/>
      <c r="P11" s="77" t="s">
        <v>1400</v>
      </c>
      <c r="Q11" s="77">
        <v>17013768</v>
      </c>
      <c r="R11" s="77" t="s">
        <v>66</v>
      </c>
      <c r="S11" s="77">
        <v>38</v>
      </c>
      <c r="T11" s="77" t="str">
        <f>IF(Table_5[[#This Row],[Edad]]="","",IF(Table_5[[#This Row],[Edad]]&lt;=4,"&lt;5",IF(Table_5[[#This Row],[Edad]]&lt;=17,"5-17",IF(Table_5[[#This Row],[Edad]]&lt;=49,"18-49","&gt;50"))))</f>
        <v>18-49</v>
      </c>
      <c r="U11" s="77">
        <v>4145121534</v>
      </c>
      <c r="V11" s="77" t="s">
        <v>1401</v>
      </c>
      <c r="W11" s="77" t="s">
        <v>67</v>
      </c>
      <c r="X11" s="77" t="s">
        <v>67</v>
      </c>
      <c r="Y11" s="77" t="s">
        <v>68</v>
      </c>
      <c r="Z11" s="82" t="s">
        <v>68</v>
      </c>
      <c r="AA11" s="82" t="s">
        <v>68</v>
      </c>
      <c r="AB11" s="82" t="s">
        <v>68</v>
      </c>
      <c r="AC11" s="82" t="s">
        <v>68</v>
      </c>
      <c r="AD11" s="82" t="s">
        <v>68</v>
      </c>
      <c r="AE11" s="82" t="s">
        <v>67</v>
      </c>
      <c r="AF11" s="82" t="s">
        <v>67</v>
      </c>
      <c r="AG11" s="82" t="s">
        <v>68</v>
      </c>
      <c r="AH11" s="82" t="s">
        <v>68</v>
      </c>
      <c r="AI11" s="82" t="s">
        <v>68</v>
      </c>
      <c r="AJ11" s="82" t="s">
        <v>68</v>
      </c>
      <c r="AK11" s="82"/>
    </row>
    <row r="12" spans="1:37" ht="14.25">
      <c r="A12" s="77">
        <v>11</v>
      </c>
      <c r="B12" s="80" t="s">
        <v>1221</v>
      </c>
      <c r="C12" s="80" t="s">
        <v>507</v>
      </c>
      <c r="D12" s="80" t="s">
        <v>1222</v>
      </c>
      <c r="E12" s="80" t="s">
        <v>18</v>
      </c>
      <c r="F12" s="77" t="s">
        <v>1380</v>
      </c>
      <c r="G12" s="77" t="s">
        <v>1381</v>
      </c>
      <c r="H12" s="77" t="s">
        <v>61</v>
      </c>
      <c r="I12" s="77" t="s">
        <v>1224</v>
      </c>
      <c r="J12" s="81">
        <v>44055</v>
      </c>
      <c r="K12" s="77"/>
      <c r="L12" s="77" t="str">
        <f>LEFT(Table_5[[#This Row],[Cedula]],4)&amp;"_"&amp;COUNTIF($Q$2:$Q$76,$Q12)&amp;"_"&amp;COUNTIF($Q$2:Q12,$Q12)</f>
        <v>1934_1_1</v>
      </c>
      <c r="M12" s="77" t="str">
        <f>Table_5[[#This Row],[Correlativo Beneficiaries]]&amp;"_"&amp;TEXT(COUNTIF($L$2:L12,Table_5[[#This Row],[Correlativo Beneficiaries]]),"0000")</f>
        <v>1934_1_1_0001</v>
      </c>
      <c r="N12" s="77" t="s">
        <v>1402</v>
      </c>
      <c r="O12" s="77" t="s">
        <v>1358</v>
      </c>
      <c r="P12" s="77" t="s">
        <v>1058</v>
      </c>
      <c r="Q12" s="77">
        <v>19348087</v>
      </c>
      <c r="R12" s="77" t="s">
        <v>66</v>
      </c>
      <c r="S12" s="77">
        <v>33</v>
      </c>
      <c r="T12" s="77" t="str">
        <f>IF(Table_5[[#This Row],[Edad]]="","",IF(Table_5[[#This Row],[Edad]]&lt;=4,"&lt;5",IF(Table_5[[#This Row],[Edad]]&lt;=17,"5-17",IF(Table_5[[#This Row],[Edad]]&lt;=49,"18-49","&gt;50"))))</f>
        <v>18-49</v>
      </c>
      <c r="U12" s="77">
        <v>4147584571</v>
      </c>
      <c r="V12" s="77"/>
      <c r="W12" s="77" t="s">
        <v>67</v>
      </c>
      <c r="X12" s="77" t="s">
        <v>67</v>
      </c>
      <c r="Y12" s="77" t="s">
        <v>68</v>
      </c>
      <c r="Z12" s="82" t="s">
        <v>68</v>
      </c>
      <c r="AA12" s="82" t="s">
        <v>68</v>
      </c>
      <c r="AB12" s="82" t="s">
        <v>68</v>
      </c>
      <c r="AC12" s="82" t="s">
        <v>68</v>
      </c>
      <c r="AD12" s="82" t="s">
        <v>68</v>
      </c>
      <c r="AE12" s="82" t="s">
        <v>67</v>
      </c>
      <c r="AF12" s="82" t="s">
        <v>68</v>
      </c>
      <c r="AG12" s="82" t="s">
        <v>68</v>
      </c>
      <c r="AH12" s="82" t="s">
        <v>68</v>
      </c>
      <c r="AI12" s="82" t="s">
        <v>68</v>
      </c>
      <c r="AJ12" s="82" t="s">
        <v>68</v>
      </c>
      <c r="AK12" s="82"/>
    </row>
    <row r="13" spans="1:37" ht="14.25">
      <c r="A13" s="77">
        <v>12</v>
      </c>
      <c r="B13" s="80" t="s">
        <v>1221</v>
      </c>
      <c r="C13" s="80" t="s">
        <v>507</v>
      </c>
      <c r="D13" s="80" t="s">
        <v>1222</v>
      </c>
      <c r="E13" s="80" t="s">
        <v>18</v>
      </c>
      <c r="F13" s="77" t="s">
        <v>1380</v>
      </c>
      <c r="G13" s="77" t="s">
        <v>1381</v>
      </c>
      <c r="H13" s="77" t="s">
        <v>61</v>
      </c>
      <c r="I13" s="77" t="s">
        <v>1224</v>
      </c>
      <c r="J13" s="81">
        <v>44055</v>
      </c>
      <c r="K13" s="77"/>
      <c r="L13" s="77" t="str">
        <f>LEFT(Table_5[[#This Row],[Cedula]],4)&amp;"_"&amp;COUNTIF($Q$2:$Q$76,$Q13)&amp;"_"&amp;COUNTIF($Q$2:Q13,$Q13)</f>
        <v>1899_1_1</v>
      </c>
      <c r="M13" s="77" t="str">
        <f>Table_5[[#This Row],[Correlativo Beneficiaries]]&amp;"_"&amp;TEXT(COUNTIF($L$2:L13,Table_5[[#This Row],[Correlativo Beneficiaries]]),"0000")</f>
        <v>1899_1_1_0001</v>
      </c>
      <c r="N13" s="77" t="s">
        <v>1250</v>
      </c>
      <c r="O13" s="77"/>
      <c r="P13" s="77" t="s">
        <v>1403</v>
      </c>
      <c r="Q13" s="77">
        <v>18997951</v>
      </c>
      <c r="R13" s="77" t="s">
        <v>66</v>
      </c>
      <c r="S13" s="77">
        <v>45</v>
      </c>
      <c r="T13" s="77" t="str">
        <f>IF(Table_5[[#This Row],[Edad]]="","",IF(Table_5[[#This Row],[Edad]]&lt;=4,"&lt;5",IF(Table_5[[#This Row],[Edad]]&lt;=17,"5-17",IF(Table_5[[#This Row],[Edad]]&lt;=49,"18-49","&gt;50"))))</f>
        <v>18-49</v>
      </c>
      <c r="U13" s="77">
        <v>4168504724</v>
      </c>
      <c r="V13" s="77" t="s">
        <v>1404</v>
      </c>
      <c r="W13" s="77" t="s">
        <v>67</v>
      </c>
      <c r="X13" s="77" t="s">
        <v>67</v>
      </c>
      <c r="Y13" s="77" t="s">
        <v>68</v>
      </c>
      <c r="Z13" s="82" t="s">
        <v>68</v>
      </c>
      <c r="AA13" s="82" t="s">
        <v>68</v>
      </c>
      <c r="AB13" s="82" t="s">
        <v>68</v>
      </c>
      <c r="AC13" s="82" t="s">
        <v>68</v>
      </c>
      <c r="AD13" s="82" t="s">
        <v>68</v>
      </c>
      <c r="AE13" s="82" t="s">
        <v>67</v>
      </c>
      <c r="AF13" s="82" t="s">
        <v>68</v>
      </c>
      <c r="AG13" s="82" t="s">
        <v>68</v>
      </c>
      <c r="AH13" s="82" t="s">
        <v>68</v>
      </c>
      <c r="AI13" s="82" t="s">
        <v>68</v>
      </c>
      <c r="AJ13" s="82" t="s">
        <v>68</v>
      </c>
      <c r="AK13" s="82"/>
    </row>
    <row r="14" spans="1:37" ht="14.25">
      <c r="A14" s="77">
        <v>13</v>
      </c>
      <c r="B14" s="80" t="s">
        <v>1221</v>
      </c>
      <c r="C14" s="80" t="s">
        <v>507</v>
      </c>
      <c r="D14" s="80" t="s">
        <v>1222</v>
      </c>
      <c r="E14" s="80" t="s">
        <v>18</v>
      </c>
      <c r="F14" s="77" t="s">
        <v>1380</v>
      </c>
      <c r="G14" s="77" t="s">
        <v>1381</v>
      </c>
      <c r="H14" s="77" t="s">
        <v>61</v>
      </c>
      <c r="I14" s="77" t="s">
        <v>1224</v>
      </c>
      <c r="J14" s="81">
        <v>44055</v>
      </c>
      <c r="K14" s="77"/>
      <c r="L14" s="77" t="str">
        <f>LEFT(Table_5[[#This Row],[Cedula]],4)&amp;"_"&amp;COUNTIF($Q$2:$Q$76,$Q14)&amp;"_"&amp;COUNTIF($Q$2:Q14,$Q14)</f>
        <v>2047_1_1</v>
      </c>
      <c r="M14" s="77" t="str">
        <f>Table_5[[#This Row],[Correlativo Beneficiaries]]&amp;"_"&amp;TEXT(COUNTIF($L$2:L14,Table_5[[#This Row],[Correlativo Beneficiaries]]),"0000")</f>
        <v>2047_1_1_0001</v>
      </c>
      <c r="N14" s="77" t="s">
        <v>891</v>
      </c>
      <c r="O14" s="77" t="s">
        <v>891</v>
      </c>
      <c r="P14" s="77" t="s">
        <v>1405</v>
      </c>
      <c r="Q14" s="77">
        <v>20473993</v>
      </c>
      <c r="R14" s="77" t="s">
        <v>66</v>
      </c>
      <c r="S14" s="77">
        <v>30</v>
      </c>
      <c r="T14" s="77" t="str">
        <f>IF(Table_5[[#This Row],[Edad]]="","",IF(Table_5[[#This Row],[Edad]]&lt;=4,"&lt;5",IF(Table_5[[#This Row],[Edad]]&lt;=17,"5-17",IF(Table_5[[#This Row],[Edad]]&lt;=49,"18-49","&gt;50"))))</f>
        <v>18-49</v>
      </c>
      <c r="U14" s="77">
        <v>4245000670</v>
      </c>
      <c r="V14" s="77" t="s">
        <v>1406</v>
      </c>
      <c r="W14" s="77" t="s">
        <v>67</v>
      </c>
      <c r="X14" s="77" t="s">
        <v>67</v>
      </c>
      <c r="Y14" s="77" t="s">
        <v>68</v>
      </c>
      <c r="Z14" s="82" t="s">
        <v>68</v>
      </c>
      <c r="AA14" s="82" t="s">
        <v>68</v>
      </c>
      <c r="AB14" s="82" t="s">
        <v>68</v>
      </c>
      <c r="AC14" s="82" t="s">
        <v>68</v>
      </c>
      <c r="AD14" s="82" t="s">
        <v>68</v>
      </c>
      <c r="AE14" s="82" t="s">
        <v>67</v>
      </c>
      <c r="AF14" s="82" t="s">
        <v>67</v>
      </c>
      <c r="AG14" s="82" t="s">
        <v>68</v>
      </c>
      <c r="AH14" s="82" t="s">
        <v>68</v>
      </c>
      <c r="AI14" s="82" t="s">
        <v>68</v>
      </c>
      <c r="AJ14" s="82" t="s">
        <v>68</v>
      </c>
      <c r="AK14" s="82"/>
    </row>
    <row r="15" spans="1:37" ht="14.25">
      <c r="A15" s="77">
        <v>14</v>
      </c>
      <c r="B15" s="80" t="s">
        <v>1221</v>
      </c>
      <c r="C15" s="80" t="s">
        <v>507</v>
      </c>
      <c r="D15" s="80" t="s">
        <v>1222</v>
      </c>
      <c r="E15" s="80" t="s">
        <v>18</v>
      </c>
      <c r="F15" s="77" t="s">
        <v>1380</v>
      </c>
      <c r="G15" s="77" t="s">
        <v>1381</v>
      </c>
      <c r="H15" s="77" t="s">
        <v>61</v>
      </c>
      <c r="I15" s="77" t="s">
        <v>1224</v>
      </c>
      <c r="J15" s="81">
        <v>44055</v>
      </c>
      <c r="K15" s="77"/>
      <c r="L15" s="77" t="str">
        <f>LEFT(Table_5[[#This Row],[Cedula]],4)&amp;"_"&amp;COUNTIF($Q$2:$Q$76,$Q15)&amp;"_"&amp;COUNTIF($Q$2:Q15,$Q15)</f>
        <v>1356_1_1</v>
      </c>
      <c r="M15" s="77" t="str">
        <f>Table_5[[#This Row],[Correlativo Beneficiaries]]&amp;"_"&amp;TEXT(COUNTIF($L$2:L15,Table_5[[#This Row],[Correlativo Beneficiaries]]),"0000")</f>
        <v>1356_1_1_0001</v>
      </c>
      <c r="N15" s="77" t="s">
        <v>891</v>
      </c>
      <c r="O15" s="77" t="s">
        <v>962</v>
      </c>
      <c r="P15" s="77" t="s">
        <v>161</v>
      </c>
      <c r="Q15" s="77">
        <v>13566929</v>
      </c>
      <c r="R15" s="77" t="s">
        <v>66</v>
      </c>
      <c r="S15" s="77">
        <v>57</v>
      </c>
      <c r="T15" s="77" t="str">
        <f>IF(Table_5[[#This Row],[Edad]]="","",IF(Table_5[[#This Row],[Edad]]&lt;=4,"&lt;5",IF(Table_5[[#This Row],[Edad]]&lt;=17,"5-17",IF(Table_5[[#This Row],[Edad]]&lt;=49,"18-49","&gt;50"))))</f>
        <v>&gt;50</v>
      </c>
      <c r="U15" s="77">
        <v>4145724151</v>
      </c>
      <c r="V15" s="77"/>
      <c r="W15" s="77" t="s">
        <v>68</v>
      </c>
      <c r="X15" s="77" t="s">
        <v>67</v>
      </c>
      <c r="Y15" s="77" t="s">
        <v>68</v>
      </c>
      <c r="Z15" s="82" t="s">
        <v>68</v>
      </c>
      <c r="AA15" s="82" t="s">
        <v>68</v>
      </c>
      <c r="AB15" s="82" t="s">
        <v>68</v>
      </c>
      <c r="AC15" s="82" t="s">
        <v>68</v>
      </c>
      <c r="AD15" s="82" t="s">
        <v>68</v>
      </c>
      <c r="AE15" s="82" t="s">
        <v>67</v>
      </c>
      <c r="AF15" s="82" t="s">
        <v>67</v>
      </c>
      <c r="AG15" s="82" t="s">
        <v>68</v>
      </c>
      <c r="AH15" s="82" t="s">
        <v>68</v>
      </c>
      <c r="AI15" s="82" t="s">
        <v>68</v>
      </c>
      <c r="AJ15" s="82" t="s">
        <v>67</v>
      </c>
      <c r="AK15" s="82"/>
    </row>
    <row r="16" spans="1:37" ht="14.25">
      <c r="A16" s="77">
        <v>15</v>
      </c>
      <c r="B16" s="80" t="s">
        <v>1221</v>
      </c>
      <c r="C16" s="80" t="s">
        <v>507</v>
      </c>
      <c r="D16" s="80" t="s">
        <v>1222</v>
      </c>
      <c r="E16" s="80" t="s">
        <v>18</v>
      </c>
      <c r="F16" s="77" t="s">
        <v>1380</v>
      </c>
      <c r="G16" s="77" t="s">
        <v>1381</v>
      </c>
      <c r="H16" s="77" t="s">
        <v>61</v>
      </c>
      <c r="I16" s="77" t="s">
        <v>1224</v>
      </c>
      <c r="J16" s="81">
        <v>44055</v>
      </c>
      <c r="K16" s="77"/>
      <c r="L16" s="77" t="str">
        <f>LEFT(Table_5[[#This Row],[Cedula]],4)&amp;"_"&amp;COUNTIF($Q$2:$Q$76,$Q16)&amp;"_"&amp;COUNTIF($Q$2:Q16,$Q16)</f>
        <v>1567_1_1</v>
      </c>
      <c r="M16" s="77" t="str">
        <f>Table_5[[#This Row],[Correlativo Beneficiaries]]&amp;"_"&amp;TEXT(COUNTIF($L$2:L16,Table_5[[#This Row],[Correlativo Beneficiaries]]),"0000")</f>
        <v>1567_1_1_0001</v>
      </c>
      <c r="N16" s="77" t="s">
        <v>1407</v>
      </c>
      <c r="O16" s="77" t="s">
        <v>1005</v>
      </c>
      <c r="P16" s="77" t="s">
        <v>1408</v>
      </c>
      <c r="Q16" s="77">
        <v>15674001</v>
      </c>
      <c r="R16" s="77" t="s">
        <v>66</v>
      </c>
      <c r="S16" s="77">
        <v>40</v>
      </c>
      <c r="T16" s="77" t="str">
        <f>IF(Table_5[[#This Row],[Edad]]="","",IF(Table_5[[#This Row],[Edad]]&lt;=4,"&lt;5",IF(Table_5[[#This Row],[Edad]]&lt;=17,"5-17",IF(Table_5[[#This Row],[Edad]]&lt;=49,"18-49","&gt;50"))))</f>
        <v>18-49</v>
      </c>
      <c r="U16" s="77">
        <v>2518871536</v>
      </c>
      <c r="V16" s="77" t="s">
        <v>1409</v>
      </c>
      <c r="W16" s="77" t="s">
        <v>68</v>
      </c>
      <c r="X16" s="77" t="s">
        <v>67</v>
      </c>
      <c r="Y16" s="77" t="s">
        <v>68</v>
      </c>
      <c r="Z16" s="82" t="s">
        <v>68</v>
      </c>
      <c r="AA16" s="82" t="s">
        <v>68</v>
      </c>
      <c r="AB16" s="82" t="s">
        <v>68</v>
      </c>
      <c r="AC16" s="82" t="s">
        <v>68</v>
      </c>
      <c r="AD16" s="82" t="s">
        <v>68</v>
      </c>
      <c r="AE16" s="82" t="s">
        <v>67</v>
      </c>
      <c r="AF16" s="82" t="s">
        <v>68</v>
      </c>
      <c r="AG16" s="82" t="s">
        <v>68</v>
      </c>
      <c r="AH16" s="82" t="s">
        <v>68</v>
      </c>
      <c r="AI16" s="82" t="s">
        <v>68</v>
      </c>
      <c r="AJ16" s="82" t="s">
        <v>68</v>
      </c>
      <c r="AK16" s="82"/>
    </row>
    <row r="17" spans="1:37" ht="14.25">
      <c r="A17" s="77">
        <v>16</v>
      </c>
      <c r="B17" s="80" t="s">
        <v>1221</v>
      </c>
      <c r="C17" s="80" t="s">
        <v>507</v>
      </c>
      <c r="D17" s="80" t="s">
        <v>1222</v>
      </c>
      <c r="E17" s="80" t="s">
        <v>18</v>
      </c>
      <c r="F17" s="77" t="s">
        <v>1380</v>
      </c>
      <c r="G17" s="77" t="s">
        <v>1381</v>
      </c>
      <c r="H17" s="77" t="s">
        <v>61</v>
      </c>
      <c r="I17" s="77" t="s">
        <v>1224</v>
      </c>
      <c r="J17" s="81">
        <v>44055</v>
      </c>
      <c r="K17" s="77"/>
      <c r="L17" s="77" t="str">
        <f>LEFT(Table_5[[#This Row],[Cedula]],4)&amp;"_"&amp;COUNTIF($Q$2:$Q$76,$Q17)&amp;"_"&amp;COUNTIF($Q$2:Q17,$Q17)</f>
        <v>2114_1_1</v>
      </c>
      <c r="M17" s="77" t="str">
        <f>Table_5[[#This Row],[Correlativo Beneficiaries]]&amp;"_"&amp;TEXT(COUNTIF($L$2:L17,Table_5[[#This Row],[Correlativo Beneficiaries]]),"0000")</f>
        <v>2114_1_1_0001</v>
      </c>
      <c r="N17" s="77" t="s">
        <v>1410</v>
      </c>
      <c r="O17" s="77" t="s">
        <v>1269</v>
      </c>
      <c r="P17" s="77" t="s">
        <v>1411</v>
      </c>
      <c r="Q17" s="77">
        <v>21143930</v>
      </c>
      <c r="R17" s="77" t="s">
        <v>66</v>
      </c>
      <c r="S17" s="77">
        <v>26</v>
      </c>
      <c r="T17" s="77" t="str">
        <f>IF(Table_5[[#This Row],[Edad]]="","",IF(Table_5[[#This Row],[Edad]]&lt;=4,"&lt;5",IF(Table_5[[#This Row],[Edad]]&lt;=17,"5-17",IF(Table_5[[#This Row],[Edad]]&lt;=49,"18-49","&gt;50"))))</f>
        <v>18-49</v>
      </c>
      <c r="U17" s="77">
        <v>2518870033</v>
      </c>
      <c r="V17" s="77"/>
      <c r="W17" s="77" t="s">
        <v>68</v>
      </c>
      <c r="X17" s="77" t="s">
        <v>67</v>
      </c>
      <c r="Y17" s="77" t="s">
        <v>68</v>
      </c>
      <c r="Z17" s="82" t="s">
        <v>68</v>
      </c>
      <c r="AA17" s="82" t="s">
        <v>68</v>
      </c>
      <c r="AB17" s="82" t="s">
        <v>68</v>
      </c>
      <c r="AC17" s="82" t="s">
        <v>68</v>
      </c>
      <c r="AD17" s="82" t="s">
        <v>68</v>
      </c>
      <c r="AE17" s="82" t="s">
        <v>67</v>
      </c>
      <c r="AF17" s="82" t="s">
        <v>68</v>
      </c>
      <c r="AG17" s="82" t="s">
        <v>68</v>
      </c>
      <c r="AH17" s="82" t="s">
        <v>68</v>
      </c>
      <c r="AI17" s="82" t="s">
        <v>68</v>
      </c>
      <c r="AJ17" s="82" t="s">
        <v>68</v>
      </c>
      <c r="AK17" s="82"/>
    </row>
    <row r="18" spans="1:37" ht="14.25">
      <c r="A18" s="77">
        <v>17</v>
      </c>
      <c r="B18" s="80" t="s">
        <v>1221</v>
      </c>
      <c r="C18" s="80" t="s">
        <v>507</v>
      </c>
      <c r="D18" s="80" t="s">
        <v>1222</v>
      </c>
      <c r="E18" s="80" t="s">
        <v>18</v>
      </c>
      <c r="F18" s="77" t="s">
        <v>1380</v>
      </c>
      <c r="G18" s="77" t="s">
        <v>1381</v>
      </c>
      <c r="H18" s="77" t="s">
        <v>61</v>
      </c>
      <c r="I18" s="77" t="s">
        <v>1224</v>
      </c>
      <c r="J18" s="81">
        <v>44055</v>
      </c>
      <c r="K18" s="77"/>
      <c r="L18" s="77" t="str">
        <f>LEFT(Table_5[[#This Row],[Cedula]],4)&amp;"_"&amp;COUNTIF($Q$2:$Q$76,$Q18)&amp;"_"&amp;COUNTIF($Q$2:Q18,$Q18)</f>
        <v>1895_1_1</v>
      </c>
      <c r="M18" s="77" t="str">
        <f>Table_5[[#This Row],[Correlativo Beneficiaries]]&amp;"_"&amp;TEXT(COUNTIF($L$2:L18,Table_5[[#This Row],[Correlativo Beneficiaries]]),"0000")</f>
        <v>1895_1_1_0001</v>
      </c>
      <c r="N18" s="77" t="s">
        <v>985</v>
      </c>
      <c r="O18" s="77" t="s">
        <v>487</v>
      </c>
      <c r="P18" s="77" t="s">
        <v>1412</v>
      </c>
      <c r="Q18" s="77">
        <v>18950368</v>
      </c>
      <c r="R18" s="77" t="s">
        <v>66</v>
      </c>
      <c r="S18" s="77">
        <v>35</v>
      </c>
      <c r="T18" s="77" t="str">
        <f>IF(Table_5[[#This Row],[Edad]]="","",IF(Table_5[[#This Row],[Edad]]&lt;=4,"&lt;5",IF(Table_5[[#This Row],[Edad]]&lt;=17,"5-17",IF(Table_5[[#This Row],[Edad]]&lt;=49,"18-49","&gt;50"))))</f>
        <v>18-49</v>
      </c>
      <c r="U18" s="77">
        <v>4245439879</v>
      </c>
      <c r="V18" s="77" t="s">
        <v>1413</v>
      </c>
      <c r="W18" s="77" t="s">
        <v>68</v>
      </c>
      <c r="X18" s="77" t="s">
        <v>67</v>
      </c>
      <c r="Y18" s="77" t="s">
        <v>68</v>
      </c>
      <c r="Z18" s="82" t="s">
        <v>68</v>
      </c>
      <c r="AA18" s="82" t="s">
        <v>68</v>
      </c>
      <c r="AB18" s="82" t="s">
        <v>68</v>
      </c>
      <c r="AC18" s="82" t="s">
        <v>68</v>
      </c>
      <c r="AD18" s="82" t="s">
        <v>68</v>
      </c>
      <c r="AE18" s="82" t="s">
        <v>67</v>
      </c>
      <c r="AF18" s="82" t="s">
        <v>68</v>
      </c>
      <c r="AG18" s="82" t="s">
        <v>68</v>
      </c>
      <c r="AH18" s="82" t="s">
        <v>68</v>
      </c>
      <c r="AI18" s="82" t="s">
        <v>68</v>
      </c>
      <c r="AJ18" s="82" t="s">
        <v>68</v>
      </c>
      <c r="AK18" s="82"/>
    </row>
    <row r="19" spans="1:37" ht="14.25">
      <c r="A19" s="77">
        <v>18</v>
      </c>
      <c r="B19" s="80" t="s">
        <v>1221</v>
      </c>
      <c r="C19" s="80" t="s">
        <v>507</v>
      </c>
      <c r="D19" s="80" t="s">
        <v>1222</v>
      </c>
      <c r="E19" s="80" t="s">
        <v>18</v>
      </c>
      <c r="F19" s="77" t="s">
        <v>1380</v>
      </c>
      <c r="G19" s="77" t="s">
        <v>1381</v>
      </c>
      <c r="H19" s="77" t="s">
        <v>61</v>
      </c>
      <c r="I19" s="77" t="s">
        <v>1224</v>
      </c>
      <c r="J19" s="81">
        <v>44055</v>
      </c>
      <c r="K19" s="77"/>
      <c r="L19" s="77" t="str">
        <f>LEFT(Table_5[[#This Row],[Cedula]],4)&amp;"_"&amp;COUNTIF($Q$2:$Q$76,$Q19)&amp;"_"&amp;COUNTIF($Q$2:Q19,$Q19)</f>
        <v>9554_1_1</v>
      </c>
      <c r="M19" s="77" t="str">
        <f>Table_5[[#This Row],[Correlativo Beneficiaries]]&amp;"_"&amp;TEXT(COUNTIF($L$2:L19,Table_5[[#This Row],[Correlativo Beneficiaries]]),"0000")</f>
        <v>9554_1_1_0001</v>
      </c>
      <c r="N19" s="77" t="s">
        <v>180</v>
      </c>
      <c r="O19" s="77" t="s">
        <v>122</v>
      </c>
      <c r="P19" s="77" t="s">
        <v>1414</v>
      </c>
      <c r="Q19" s="77">
        <v>9554862</v>
      </c>
      <c r="R19" s="77" t="s">
        <v>66</v>
      </c>
      <c r="S19" s="77">
        <v>54</v>
      </c>
      <c r="T19" s="77" t="str">
        <f>IF(Table_5[[#This Row],[Edad]]="","",IF(Table_5[[#This Row],[Edad]]&lt;=4,"&lt;5",IF(Table_5[[#This Row],[Edad]]&lt;=17,"5-17",IF(Table_5[[#This Row],[Edad]]&lt;=49,"18-49","&gt;50"))))</f>
        <v>&gt;50</v>
      </c>
      <c r="U19" s="77">
        <v>2518870377</v>
      </c>
      <c r="V19" s="77" t="s">
        <v>1415</v>
      </c>
      <c r="W19" s="77" t="s">
        <v>68</v>
      </c>
      <c r="X19" s="77" t="s">
        <v>67</v>
      </c>
      <c r="Y19" s="77" t="s">
        <v>68</v>
      </c>
      <c r="Z19" s="82" t="s">
        <v>68</v>
      </c>
      <c r="AA19" s="82" t="s">
        <v>68</v>
      </c>
      <c r="AB19" s="82" t="s">
        <v>68</v>
      </c>
      <c r="AC19" s="82" t="s">
        <v>68</v>
      </c>
      <c r="AD19" s="82" t="s">
        <v>68</v>
      </c>
      <c r="AE19" s="82" t="s">
        <v>67</v>
      </c>
      <c r="AF19" s="82" t="s">
        <v>68</v>
      </c>
      <c r="AG19" s="82" t="s">
        <v>68</v>
      </c>
      <c r="AH19" s="82" t="s">
        <v>68</v>
      </c>
      <c r="AI19" s="82" t="s">
        <v>68</v>
      </c>
      <c r="AJ19" s="82" t="s">
        <v>67</v>
      </c>
      <c r="AK19" s="82"/>
    </row>
    <row r="20" spans="1:37" ht="14.25">
      <c r="A20" s="77">
        <v>19</v>
      </c>
      <c r="B20" s="80" t="s">
        <v>1221</v>
      </c>
      <c r="C20" s="80" t="s">
        <v>507</v>
      </c>
      <c r="D20" s="80" t="s">
        <v>1222</v>
      </c>
      <c r="E20" s="80" t="s">
        <v>18</v>
      </c>
      <c r="F20" s="77" t="s">
        <v>1380</v>
      </c>
      <c r="G20" s="77" t="s">
        <v>1381</v>
      </c>
      <c r="H20" s="77" t="s">
        <v>61</v>
      </c>
      <c r="I20" s="77" t="s">
        <v>1224</v>
      </c>
      <c r="J20" s="81">
        <v>44055</v>
      </c>
      <c r="K20" s="77"/>
      <c r="L20" s="77" t="str">
        <f>LEFT(Table_5[[#This Row],[Cedula]],4)&amp;"_"&amp;COUNTIF($Q$2:$Q$76,$Q20)&amp;"_"&amp;COUNTIF($Q$2:Q20,$Q20)</f>
        <v>2461_1_1</v>
      </c>
      <c r="M20" s="77" t="str">
        <f>Table_5[[#This Row],[Correlativo Beneficiaries]]&amp;"_"&amp;TEXT(COUNTIF($L$2:L20,Table_5[[#This Row],[Correlativo Beneficiaries]]),"0000")</f>
        <v>2461_1_1_0001</v>
      </c>
      <c r="N20" s="77" t="s">
        <v>803</v>
      </c>
      <c r="O20" s="77" t="s">
        <v>1416</v>
      </c>
      <c r="P20" s="77" t="s">
        <v>1417</v>
      </c>
      <c r="Q20" s="77">
        <v>24614050</v>
      </c>
      <c r="R20" s="77" t="s">
        <v>66</v>
      </c>
      <c r="S20" s="77">
        <v>25</v>
      </c>
      <c r="T20" s="77" t="str">
        <f>IF(Table_5[[#This Row],[Edad]]="","",IF(Table_5[[#This Row],[Edad]]&lt;=4,"&lt;5",IF(Table_5[[#This Row],[Edad]]&lt;=17,"5-17",IF(Table_5[[#This Row],[Edad]]&lt;=49,"18-49","&gt;50"))))</f>
        <v>18-49</v>
      </c>
      <c r="U20" s="77">
        <v>4245208220</v>
      </c>
      <c r="V20" s="77" t="s">
        <v>1418</v>
      </c>
      <c r="W20" s="77" t="s">
        <v>68</v>
      </c>
      <c r="X20" s="77" t="s">
        <v>67</v>
      </c>
      <c r="Y20" s="77" t="s">
        <v>68</v>
      </c>
      <c r="Z20" s="82" t="s">
        <v>68</v>
      </c>
      <c r="AA20" s="82" t="s">
        <v>68</v>
      </c>
      <c r="AB20" s="82" t="s">
        <v>68</v>
      </c>
      <c r="AC20" s="82" t="s">
        <v>68</v>
      </c>
      <c r="AD20" s="82" t="s">
        <v>68</v>
      </c>
      <c r="AE20" s="82" t="s">
        <v>67</v>
      </c>
      <c r="AF20" s="82" t="s">
        <v>68</v>
      </c>
      <c r="AG20" s="82" t="s">
        <v>68</v>
      </c>
      <c r="AH20" s="82" t="s">
        <v>68</v>
      </c>
      <c r="AI20" s="82" t="s">
        <v>68</v>
      </c>
      <c r="AJ20" s="82" t="s">
        <v>68</v>
      </c>
      <c r="AK20" s="82"/>
    </row>
    <row r="21" spans="1:37" ht="15.75" customHeight="1">
      <c r="A21" s="77">
        <v>20</v>
      </c>
      <c r="B21" s="80" t="s">
        <v>1221</v>
      </c>
      <c r="C21" s="80" t="s">
        <v>507</v>
      </c>
      <c r="D21" s="80" t="s">
        <v>1222</v>
      </c>
      <c r="E21" s="80" t="s">
        <v>18</v>
      </c>
      <c r="F21" s="77" t="s">
        <v>1380</v>
      </c>
      <c r="G21" s="77" t="s">
        <v>1381</v>
      </c>
      <c r="H21" s="77" t="s">
        <v>61</v>
      </c>
      <c r="I21" s="77" t="s">
        <v>1224</v>
      </c>
      <c r="J21" s="81">
        <v>44055</v>
      </c>
      <c r="K21" s="77"/>
      <c r="L21" s="77" t="str">
        <f>LEFT(Table_5[[#This Row],[Cedula]],4)&amp;"_"&amp;COUNTIF($Q$2:$Q$76,$Q21)&amp;"_"&amp;COUNTIF($Q$2:Q21,$Q21)</f>
        <v>2114_1_1</v>
      </c>
      <c r="M21" s="77" t="str">
        <f>Table_5[[#This Row],[Correlativo Beneficiaries]]&amp;"_"&amp;TEXT(COUNTIF($L$2:L21,Table_5[[#This Row],[Correlativo Beneficiaries]]),"0000")</f>
        <v>2114_1_1_0002</v>
      </c>
      <c r="N21" s="77" t="s">
        <v>1323</v>
      </c>
      <c r="O21" s="77" t="s">
        <v>861</v>
      </c>
      <c r="P21" s="77" t="s">
        <v>1419</v>
      </c>
      <c r="Q21" s="77">
        <v>21143129</v>
      </c>
      <c r="R21" s="77" t="s">
        <v>66</v>
      </c>
      <c r="S21" s="77">
        <v>28</v>
      </c>
      <c r="T21" s="77" t="str">
        <f>IF(Table_5[[#This Row],[Edad]]="","",IF(Table_5[[#This Row],[Edad]]&lt;=4,"&lt;5",IF(Table_5[[#This Row],[Edad]]&lt;=17,"5-17",IF(Table_5[[#This Row],[Edad]]&lt;=49,"18-49","&gt;50"))))</f>
        <v>18-49</v>
      </c>
      <c r="U21" s="77">
        <v>4245525169</v>
      </c>
      <c r="V21" s="77" t="s">
        <v>1420</v>
      </c>
      <c r="W21" s="77" t="s">
        <v>68</v>
      </c>
      <c r="X21" s="77" t="s">
        <v>67</v>
      </c>
      <c r="Y21" s="77" t="s">
        <v>68</v>
      </c>
      <c r="Z21" s="82" t="s">
        <v>68</v>
      </c>
      <c r="AA21" s="82" t="s">
        <v>68</v>
      </c>
      <c r="AB21" s="82" t="s">
        <v>68</v>
      </c>
      <c r="AC21" s="82" t="s">
        <v>68</v>
      </c>
      <c r="AD21" s="82" t="s">
        <v>68</v>
      </c>
      <c r="AE21" s="82" t="s">
        <v>67</v>
      </c>
      <c r="AF21" s="82" t="s">
        <v>68</v>
      </c>
      <c r="AG21" s="82" t="s">
        <v>68</v>
      </c>
      <c r="AH21" s="82" t="s">
        <v>68</v>
      </c>
      <c r="AI21" s="82" t="s">
        <v>68</v>
      </c>
      <c r="AJ21" s="82" t="s">
        <v>68</v>
      </c>
      <c r="AK21" s="82"/>
    </row>
    <row r="22" spans="1:37" ht="15.75" customHeight="1">
      <c r="A22" s="77">
        <v>21</v>
      </c>
      <c r="B22" s="80" t="s">
        <v>1221</v>
      </c>
      <c r="C22" s="80" t="s">
        <v>507</v>
      </c>
      <c r="D22" s="80" t="s">
        <v>1222</v>
      </c>
      <c r="E22" s="80" t="s">
        <v>18</v>
      </c>
      <c r="F22" s="77" t="s">
        <v>1380</v>
      </c>
      <c r="G22" s="77" t="s">
        <v>1381</v>
      </c>
      <c r="H22" s="77" t="s">
        <v>61</v>
      </c>
      <c r="I22" s="77" t="s">
        <v>1224</v>
      </c>
      <c r="J22" s="81">
        <v>44055</v>
      </c>
      <c r="K22" s="77"/>
      <c r="L22" s="77" t="str">
        <f>LEFT(Table_5[[#This Row],[Cedula]],4)&amp;"_"&amp;COUNTIF($Q$2:$Q$76,$Q22)&amp;"_"&amp;COUNTIF($Q$2:Q22,$Q22)</f>
        <v>1810_1_1</v>
      </c>
      <c r="M22" s="77" t="str">
        <f>Table_5[[#This Row],[Correlativo Beneficiaries]]&amp;"_"&amp;TEXT(COUNTIF($L$2:L22,Table_5[[#This Row],[Correlativo Beneficiaries]]),"0000")</f>
        <v>1810_1_1_0001</v>
      </c>
      <c r="N22" s="77" t="s">
        <v>506</v>
      </c>
      <c r="O22" s="77" t="s">
        <v>82</v>
      </c>
      <c r="P22" s="77" t="s">
        <v>1421</v>
      </c>
      <c r="Q22" s="77">
        <v>18105595</v>
      </c>
      <c r="R22" s="77" t="s">
        <v>66</v>
      </c>
      <c r="S22" s="77">
        <v>33</v>
      </c>
      <c r="T22" s="77" t="str">
        <f>IF(Table_5[[#This Row],[Edad]]="","",IF(Table_5[[#This Row],[Edad]]&lt;=4,"&lt;5",IF(Table_5[[#This Row],[Edad]]&lt;=17,"5-17",IF(Table_5[[#This Row],[Edad]]&lt;=49,"18-49","&gt;50"))))</f>
        <v>18-49</v>
      </c>
      <c r="U22" s="77">
        <v>4245208220</v>
      </c>
      <c r="V22" s="77" t="s">
        <v>1422</v>
      </c>
      <c r="W22" s="77" t="s">
        <v>68</v>
      </c>
      <c r="X22" s="77" t="s">
        <v>67</v>
      </c>
      <c r="Y22" s="77" t="s">
        <v>68</v>
      </c>
      <c r="Z22" s="82" t="s">
        <v>68</v>
      </c>
      <c r="AA22" s="82" t="s">
        <v>68</v>
      </c>
      <c r="AB22" s="82" t="s">
        <v>68</v>
      </c>
      <c r="AC22" s="82" t="s">
        <v>68</v>
      </c>
      <c r="AD22" s="82" t="s">
        <v>68</v>
      </c>
      <c r="AE22" s="82" t="s">
        <v>67</v>
      </c>
      <c r="AF22" s="82" t="s">
        <v>68</v>
      </c>
      <c r="AG22" s="82" t="s">
        <v>68</v>
      </c>
      <c r="AH22" s="82" t="s">
        <v>68</v>
      </c>
      <c r="AI22" s="82" t="s">
        <v>68</v>
      </c>
      <c r="AJ22" s="82" t="s">
        <v>68</v>
      </c>
      <c r="AK22" s="82"/>
    </row>
    <row r="23" spans="1:37" ht="15.75" customHeight="1">
      <c r="A23" s="77">
        <v>22</v>
      </c>
      <c r="B23" s="80" t="s">
        <v>1221</v>
      </c>
      <c r="C23" s="80" t="s">
        <v>507</v>
      </c>
      <c r="D23" s="80" t="s">
        <v>1222</v>
      </c>
      <c r="E23" s="80" t="s">
        <v>18</v>
      </c>
      <c r="F23" s="77" t="s">
        <v>1380</v>
      </c>
      <c r="G23" s="77" t="s">
        <v>1381</v>
      </c>
      <c r="H23" s="77" t="s">
        <v>61</v>
      </c>
      <c r="I23" s="77" t="s">
        <v>1224</v>
      </c>
      <c r="J23" s="81">
        <v>44055</v>
      </c>
      <c r="K23" s="77"/>
      <c r="L23" s="77" t="str">
        <f>LEFT(Table_5[[#This Row],[Cedula]],4)&amp;"_"&amp;COUNTIF($Q$2:$Q$76,$Q23)&amp;"_"&amp;COUNTIF($Q$2:Q23,$Q23)</f>
        <v>1522_1_1</v>
      </c>
      <c r="M23" s="77" t="str">
        <f>Table_5[[#This Row],[Correlativo Beneficiaries]]&amp;"_"&amp;TEXT(COUNTIF($L$2:L23,Table_5[[#This Row],[Correlativo Beneficiaries]]),"0000")</f>
        <v>1522_1_1_0001</v>
      </c>
      <c r="N23" s="77" t="s">
        <v>1423</v>
      </c>
      <c r="O23" s="77" t="s">
        <v>1424</v>
      </c>
      <c r="P23" s="77" t="s">
        <v>1425</v>
      </c>
      <c r="Q23" s="77">
        <v>15228586</v>
      </c>
      <c r="R23" s="77" t="s">
        <v>66</v>
      </c>
      <c r="S23" s="77">
        <v>39</v>
      </c>
      <c r="T23" s="77" t="str">
        <f>IF(Table_5[[#This Row],[Edad]]="","",IF(Table_5[[#This Row],[Edad]]&lt;=4,"&lt;5",IF(Table_5[[#This Row],[Edad]]&lt;=17,"5-17",IF(Table_5[[#This Row],[Edad]]&lt;=49,"18-49","&gt;50"))))</f>
        <v>18-49</v>
      </c>
      <c r="U23" s="77">
        <v>4145099781</v>
      </c>
      <c r="V23" s="77" t="s">
        <v>1426</v>
      </c>
      <c r="W23" s="77" t="s">
        <v>68</v>
      </c>
      <c r="X23" s="77" t="s">
        <v>67</v>
      </c>
      <c r="Y23" s="77" t="s">
        <v>68</v>
      </c>
      <c r="Z23" s="82" t="s">
        <v>68</v>
      </c>
      <c r="AA23" s="82" t="s">
        <v>68</v>
      </c>
      <c r="AB23" s="82" t="s">
        <v>68</v>
      </c>
      <c r="AC23" s="82" t="s">
        <v>68</v>
      </c>
      <c r="AD23" s="82" t="s">
        <v>68</v>
      </c>
      <c r="AE23" s="82" t="s">
        <v>67</v>
      </c>
      <c r="AF23" s="82" t="s">
        <v>68</v>
      </c>
      <c r="AG23" s="82" t="s">
        <v>68</v>
      </c>
      <c r="AH23" s="82" t="s">
        <v>68</v>
      </c>
      <c r="AI23" s="82" t="s">
        <v>68</v>
      </c>
      <c r="AJ23" s="82" t="s">
        <v>68</v>
      </c>
      <c r="AK23" s="82"/>
    </row>
    <row r="24" spans="1:37" ht="15.75" customHeight="1">
      <c r="A24" s="77">
        <v>23</v>
      </c>
      <c r="B24" s="80" t="s">
        <v>1221</v>
      </c>
      <c r="C24" s="80" t="s">
        <v>507</v>
      </c>
      <c r="D24" s="80" t="s">
        <v>1222</v>
      </c>
      <c r="E24" s="80" t="s">
        <v>18</v>
      </c>
      <c r="F24" s="77" t="s">
        <v>1380</v>
      </c>
      <c r="G24" s="77" t="s">
        <v>1381</v>
      </c>
      <c r="H24" s="77" t="s">
        <v>61</v>
      </c>
      <c r="I24" s="77" t="s">
        <v>1224</v>
      </c>
      <c r="J24" s="81">
        <v>44055</v>
      </c>
      <c r="K24" s="77"/>
      <c r="L24" s="77" t="str">
        <f>LEFT(Table_5[[#This Row],[Cedula]],4)&amp;"_"&amp;COUNTIF($Q$2:$Q$76,$Q24)&amp;"_"&amp;COUNTIF($Q$2:Q24,$Q24)</f>
        <v>1559_1_1</v>
      </c>
      <c r="M24" s="77" t="str">
        <f>Table_5[[#This Row],[Correlativo Beneficiaries]]&amp;"_"&amp;TEXT(COUNTIF($L$2:L24,Table_5[[#This Row],[Correlativo Beneficiaries]]),"0000")</f>
        <v>1559_1_1_0001</v>
      </c>
      <c r="N24" s="77" t="s">
        <v>1302</v>
      </c>
      <c r="O24" s="77" t="s">
        <v>1333</v>
      </c>
      <c r="P24" s="77" t="s">
        <v>1427</v>
      </c>
      <c r="Q24" s="77">
        <v>15597238</v>
      </c>
      <c r="R24" s="77" t="s">
        <v>66</v>
      </c>
      <c r="S24" s="77">
        <v>38</v>
      </c>
      <c r="T24" s="77" t="str">
        <f>IF(Table_5[[#This Row],[Edad]]="","",IF(Table_5[[#This Row],[Edad]]&lt;=4,"&lt;5",IF(Table_5[[#This Row],[Edad]]&lt;=17,"5-17",IF(Table_5[[#This Row],[Edad]]&lt;=49,"18-49","&gt;50"))))</f>
        <v>18-49</v>
      </c>
      <c r="U24" s="77">
        <v>4169547660</v>
      </c>
      <c r="V24" s="77" t="s">
        <v>1428</v>
      </c>
      <c r="W24" s="77" t="s">
        <v>68</v>
      </c>
      <c r="X24" s="77" t="s">
        <v>67</v>
      </c>
      <c r="Y24" s="77" t="s">
        <v>68</v>
      </c>
      <c r="Z24" s="82" t="s">
        <v>68</v>
      </c>
      <c r="AA24" s="82" t="s">
        <v>68</v>
      </c>
      <c r="AB24" s="82" t="s">
        <v>68</v>
      </c>
      <c r="AC24" s="82" t="s">
        <v>68</v>
      </c>
      <c r="AD24" s="82" t="s">
        <v>68</v>
      </c>
      <c r="AE24" s="82" t="s">
        <v>67</v>
      </c>
      <c r="AF24" s="82" t="s">
        <v>68</v>
      </c>
      <c r="AG24" s="82" t="s">
        <v>68</v>
      </c>
      <c r="AH24" s="82" t="s">
        <v>68</v>
      </c>
      <c r="AI24" s="82" t="s">
        <v>68</v>
      </c>
      <c r="AJ24" s="82" t="s">
        <v>68</v>
      </c>
      <c r="AK24" s="82"/>
    </row>
    <row r="25" spans="1:37" ht="15.75" customHeight="1">
      <c r="A25" s="77">
        <v>24</v>
      </c>
      <c r="B25" s="80" t="s">
        <v>1221</v>
      </c>
      <c r="C25" s="80" t="s">
        <v>507</v>
      </c>
      <c r="D25" s="80" t="s">
        <v>1222</v>
      </c>
      <c r="E25" s="80" t="s">
        <v>18</v>
      </c>
      <c r="F25" s="77" t="s">
        <v>1380</v>
      </c>
      <c r="G25" s="77" t="s">
        <v>1381</v>
      </c>
      <c r="H25" s="77" t="s">
        <v>61</v>
      </c>
      <c r="I25" s="77" t="s">
        <v>1224</v>
      </c>
      <c r="J25" s="81">
        <v>44055</v>
      </c>
      <c r="K25" s="77"/>
      <c r="L25" s="77" t="str">
        <f>LEFT(Table_5[[#This Row],[Cedula]],4)&amp;"_"&amp;COUNTIF($Q$2:$Q$76,$Q25)&amp;"_"&amp;COUNTIF($Q$2:Q25,$Q25)</f>
        <v>1566_1_1</v>
      </c>
      <c r="M25" s="77" t="str">
        <f>Table_5[[#This Row],[Correlativo Beneficiaries]]&amp;"_"&amp;TEXT(COUNTIF($L$2:L25,Table_5[[#This Row],[Correlativo Beneficiaries]]),"0000")</f>
        <v>1566_1_1_0001</v>
      </c>
      <c r="N25" s="77" t="s">
        <v>120</v>
      </c>
      <c r="O25" s="77" t="s">
        <v>1429</v>
      </c>
      <c r="P25" s="77" t="s">
        <v>619</v>
      </c>
      <c r="Q25" s="77">
        <v>15667604</v>
      </c>
      <c r="R25" s="77" t="s">
        <v>66</v>
      </c>
      <c r="S25" s="77">
        <v>39</v>
      </c>
      <c r="T25" s="77" t="str">
        <f>IF(Table_5[[#This Row],[Edad]]="","",IF(Table_5[[#This Row],[Edad]]&lt;=4,"&lt;5",IF(Table_5[[#This Row],[Edad]]&lt;=17,"5-17",IF(Table_5[[#This Row],[Edad]]&lt;=49,"18-49","&gt;50"))))</f>
        <v>18-49</v>
      </c>
      <c r="U25" s="77">
        <v>4145552050</v>
      </c>
      <c r="V25" s="77" t="s">
        <v>1430</v>
      </c>
      <c r="W25" s="77" t="s">
        <v>68</v>
      </c>
      <c r="X25" s="77" t="s">
        <v>67</v>
      </c>
      <c r="Y25" s="77" t="s">
        <v>68</v>
      </c>
      <c r="Z25" s="82" t="s">
        <v>68</v>
      </c>
      <c r="AA25" s="82" t="s">
        <v>68</v>
      </c>
      <c r="AB25" s="82" t="s">
        <v>68</v>
      </c>
      <c r="AC25" s="82" t="s">
        <v>68</v>
      </c>
      <c r="AD25" s="82" t="s">
        <v>68</v>
      </c>
      <c r="AE25" s="82" t="s">
        <v>67</v>
      </c>
      <c r="AF25" s="82" t="s">
        <v>68</v>
      </c>
      <c r="AG25" s="82" t="s">
        <v>68</v>
      </c>
      <c r="AH25" s="82" t="s">
        <v>68</v>
      </c>
      <c r="AI25" s="82" t="s">
        <v>68</v>
      </c>
      <c r="AJ25" s="82" t="s">
        <v>68</v>
      </c>
      <c r="AK25" s="82"/>
    </row>
    <row r="26" spans="1:37" ht="15.75" customHeight="1">
      <c r="A26" s="77">
        <v>25</v>
      </c>
      <c r="B26" s="80" t="s">
        <v>1221</v>
      </c>
      <c r="C26" s="80" t="s">
        <v>507</v>
      </c>
      <c r="D26" s="80" t="s">
        <v>1222</v>
      </c>
      <c r="E26" s="80" t="s">
        <v>18</v>
      </c>
      <c r="F26" s="77" t="s">
        <v>1380</v>
      </c>
      <c r="G26" s="77" t="s">
        <v>1381</v>
      </c>
      <c r="H26" s="77" t="s">
        <v>61</v>
      </c>
      <c r="I26" s="77" t="s">
        <v>1224</v>
      </c>
      <c r="J26" s="81">
        <v>44055</v>
      </c>
      <c r="K26" s="77"/>
      <c r="L26" s="77" t="str">
        <f>LEFT(Table_5[[#This Row],[Cedula]],4)&amp;"_"&amp;COUNTIF($Q$2:$Q$76,$Q26)&amp;"_"&amp;COUNTIF($Q$2:Q26,$Q26)</f>
        <v>1437_1_1</v>
      </c>
      <c r="M26" s="77" t="str">
        <f>Table_5[[#This Row],[Correlativo Beneficiaries]]&amp;"_"&amp;TEXT(COUNTIF($L$2:L26,Table_5[[#This Row],[Correlativo Beneficiaries]]),"0000")</f>
        <v>1437_1_1_0001</v>
      </c>
      <c r="N26" s="77" t="s">
        <v>1431</v>
      </c>
      <c r="O26" s="77"/>
      <c r="P26" s="77" t="s">
        <v>1432</v>
      </c>
      <c r="Q26" s="77">
        <v>1437218</v>
      </c>
      <c r="R26" s="77" t="s">
        <v>66</v>
      </c>
      <c r="S26" s="77">
        <v>89</v>
      </c>
      <c r="T26" s="77" t="str">
        <f>IF(Table_5[[#This Row],[Edad]]="","",IF(Table_5[[#This Row],[Edad]]&lt;=4,"&lt;5",IF(Table_5[[#This Row],[Edad]]&lt;=17,"5-17",IF(Table_5[[#This Row],[Edad]]&lt;=49,"18-49","&gt;50"))))</f>
        <v>&gt;50</v>
      </c>
      <c r="U26" s="77">
        <v>4245468355</v>
      </c>
      <c r="V26" s="77" t="s">
        <v>1433</v>
      </c>
      <c r="W26" s="77" t="s">
        <v>68</v>
      </c>
      <c r="X26" s="77" t="s">
        <v>67</v>
      </c>
      <c r="Y26" s="77" t="s">
        <v>68</v>
      </c>
      <c r="Z26" s="82" t="s">
        <v>68</v>
      </c>
      <c r="AA26" s="82" t="s">
        <v>68</v>
      </c>
      <c r="AB26" s="82" t="s">
        <v>68</v>
      </c>
      <c r="AC26" s="82" t="s">
        <v>68</v>
      </c>
      <c r="AD26" s="82" t="s">
        <v>67</v>
      </c>
      <c r="AE26" s="82" t="s">
        <v>67</v>
      </c>
      <c r="AF26" s="82" t="s">
        <v>68</v>
      </c>
      <c r="AG26" s="82" t="s">
        <v>68</v>
      </c>
      <c r="AH26" s="82" t="s">
        <v>68</v>
      </c>
      <c r="AI26" s="82" t="s">
        <v>68</v>
      </c>
      <c r="AJ26" s="82" t="s">
        <v>67</v>
      </c>
      <c r="AK26" s="82"/>
    </row>
    <row r="27" spans="1:37" ht="15.75" customHeight="1">
      <c r="A27" s="77">
        <v>26</v>
      </c>
      <c r="B27" s="80" t="s">
        <v>1221</v>
      </c>
      <c r="C27" s="80" t="s">
        <v>507</v>
      </c>
      <c r="D27" s="80" t="s">
        <v>1222</v>
      </c>
      <c r="E27" s="80" t="s">
        <v>18</v>
      </c>
      <c r="F27" s="77" t="s">
        <v>1380</v>
      </c>
      <c r="G27" s="77" t="s">
        <v>1381</v>
      </c>
      <c r="H27" s="77" t="s">
        <v>61</v>
      </c>
      <c r="I27" s="77" t="s">
        <v>1224</v>
      </c>
      <c r="J27" s="81">
        <v>44055</v>
      </c>
      <c r="K27" s="77"/>
      <c r="L27" s="77" t="str">
        <f>LEFT(Table_5[[#This Row],[Cedula]],4)&amp;"_"&amp;COUNTIF($Q$2:$Q$76,$Q27)&amp;"_"&amp;COUNTIF($Q$2:Q27,$Q27)</f>
        <v>9554_1_1</v>
      </c>
      <c r="M27" s="77" t="str">
        <f>Table_5[[#This Row],[Correlativo Beneficiaries]]&amp;"_"&amp;TEXT(COUNTIF($L$2:L27,Table_5[[#This Row],[Correlativo Beneficiaries]]),"0000")</f>
        <v>9554_1_1_0002</v>
      </c>
      <c r="N27" s="77" t="s">
        <v>1028</v>
      </c>
      <c r="O27" s="77"/>
      <c r="P27" s="77" t="s">
        <v>1434</v>
      </c>
      <c r="Q27" s="77">
        <v>9554050</v>
      </c>
      <c r="R27" s="77" t="s">
        <v>66</v>
      </c>
      <c r="S27" s="77">
        <v>56</v>
      </c>
      <c r="T27" s="77" t="str">
        <f>IF(Table_5[[#This Row],[Edad]]="","",IF(Table_5[[#This Row],[Edad]]&lt;=4,"&lt;5",IF(Table_5[[#This Row],[Edad]]&lt;=17,"5-17",IF(Table_5[[#This Row],[Edad]]&lt;=49,"18-49","&gt;50"))))</f>
        <v>&gt;50</v>
      </c>
      <c r="U27" s="77">
        <v>4245468355</v>
      </c>
      <c r="V27" s="77" t="s">
        <v>1433</v>
      </c>
      <c r="W27" s="77" t="s">
        <v>68</v>
      </c>
      <c r="X27" s="77" t="s">
        <v>67</v>
      </c>
      <c r="Y27" s="77" t="s">
        <v>68</v>
      </c>
      <c r="Z27" s="82" t="s">
        <v>68</v>
      </c>
      <c r="AA27" s="82" t="s">
        <v>68</v>
      </c>
      <c r="AB27" s="82" t="s">
        <v>68</v>
      </c>
      <c r="AC27" s="82" t="s">
        <v>68</v>
      </c>
      <c r="AD27" s="82" t="s">
        <v>68</v>
      </c>
      <c r="AE27" s="82" t="s">
        <v>67</v>
      </c>
      <c r="AF27" s="82" t="s">
        <v>68</v>
      </c>
      <c r="AG27" s="82" t="s">
        <v>68</v>
      </c>
      <c r="AH27" s="82" t="s">
        <v>68</v>
      </c>
      <c r="AI27" s="82" t="s">
        <v>68</v>
      </c>
      <c r="AJ27" s="82" t="s">
        <v>67</v>
      </c>
      <c r="AK27" s="82"/>
    </row>
    <row r="28" spans="1:37" ht="15.75" customHeight="1">
      <c r="A28" s="77">
        <v>27</v>
      </c>
      <c r="B28" s="80" t="s">
        <v>1221</v>
      </c>
      <c r="C28" s="80" t="s">
        <v>507</v>
      </c>
      <c r="D28" s="80" t="s">
        <v>1222</v>
      </c>
      <c r="E28" s="80" t="s">
        <v>18</v>
      </c>
      <c r="F28" s="77" t="s">
        <v>1380</v>
      </c>
      <c r="G28" s="77" t="s">
        <v>1381</v>
      </c>
      <c r="H28" s="77" t="s">
        <v>61</v>
      </c>
      <c r="I28" s="77" t="s">
        <v>1224</v>
      </c>
      <c r="J28" s="81">
        <v>44055</v>
      </c>
      <c r="K28" s="77"/>
      <c r="L28" s="77" t="str">
        <f>LEFT(Table_5[[#This Row],[Cedula]],4)&amp;"_"&amp;COUNTIF($Q$2:$Q$76,$Q28)&amp;"_"&amp;COUNTIF($Q$2:Q28,$Q28)</f>
        <v>1224_1_1</v>
      </c>
      <c r="M28" s="77" t="str">
        <f>Table_5[[#This Row],[Correlativo Beneficiaries]]&amp;"_"&amp;TEXT(COUNTIF($L$2:L28,Table_5[[#This Row],[Correlativo Beneficiaries]]),"0000")</f>
        <v>1224_1_1_0001</v>
      </c>
      <c r="N28" s="77" t="s">
        <v>1005</v>
      </c>
      <c r="O28" s="77"/>
      <c r="P28" s="77" t="s">
        <v>756</v>
      </c>
      <c r="Q28" s="77">
        <v>12244058</v>
      </c>
      <c r="R28" s="77" t="s">
        <v>66</v>
      </c>
      <c r="S28" s="77">
        <v>45</v>
      </c>
      <c r="T28" s="77" t="str">
        <f>IF(Table_5[[#This Row],[Edad]]="","",IF(Table_5[[#This Row],[Edad]]&lt;=4,"&lt;5",IF(Table_5[[#This Row],[Edad]]&lt;=17,"5-17",IF(Table_5[[#This Row],[Edad]]&lt;=49,"18-49","&gt;50"))))</f>
        <v>18-49</v>
      </c>
      <c r="U28" s="77">
        <v>4245798142</v>
      </c>
      <c r="V28" s="77" t="s">
        <v>1435</v>
      </c>
      <c r="W28" s="77" t="s">
        <v>68</v>
      </c>
      <c r="X28" s="77" t="s">
        <v>67</v>
      </c>
      <c r="Y28" s="77" t="s">
        <v>68</v>
      </c>
      <c r="Z28" s="82" t="s">
        <v>68</v>
      </c>
      <c r="AA28" s="82" t="s">
        <v>68</v>
      </c>
      <c r="AB28" s="82" t="s">
        <v>68</v>
      </c>
      <c r="AC28" s="82" t="s">
        <v>68</v>
      </c>
      <c r="AD28" s="82" t="s">
        <v>68</v>
      </c>
      <c r="AE28" s="82" t="s">
        <v>67</v>
      </c>
      <c r="AF28" s="82" t="s">
        <v>68</v>
      </c>
      <c r="AG28" s="82" t="s">
        <v>68</v>
      </c>
      <c r="AH28" s="82" t="s">
        <v>68</v>
      </c>
      <c r="AI28" s="82" t="s">
        <v>68</v>
      </c>
      <c r="AJ28" s="82" t="s">
        <v>68</v>
      </c>
      <c r="AK28" s="82"/>
    </row>
    <row r="29" spans="1:37" ht="15.75" customHeight="1">
      <c r="A29" s="77">
        <v>28</v>
      </c>
      <c r="B29" s="80" t="s">
        <v>1221</v>
      </c>
      <c r="C29" s="80" t="s">
        <v>507</v>
      </c>
      <c r="D29" s="80" t="s">
        <v>1222</v>
      </c>
      <c r="E29" s="80" t="s">
        <v>18</v>
      </c>
      <c r="F29" s="77" t="s">
        <v>1380</v>
      </c>
      <c r="G29" s="77" t="s">
        <v>1381</v>
      </c>
      <c r="H29" s="77" t="s">
        <v>61</v>
      </c>
      <c r="I29" s="77" t="s">
        <v>1224</v>
      </c>
      <c r="J29" s="81">
        <v>44055</v>
      </c>
      <c r="K29" s="77"/>
      <c r="L29" s="77" t="str">
        <f>LEFT(Table_5[[#This Row],[Cedula]],4)&amp;"_"&amp;COUNTIF($Q$2:$Q$76,$Q29)&amp;"_"&amp;COUNTIF($Q$2:Q29,$Q29)</f>
        <v>7412_1_1</v>
      </c>
      <c r="M29" s="77" t="str">
        <f>Table_5[[#This Row],[Correlativo Beneficiaries]]&amp;"_"&amp;TEXT(COUNTIF($L$2:L29,Table_5[[#This Row],[Correlativo Beneficiaries]]),"0000")</f>
        <v>7412_1_1_0001</v>
      </c>
      <c r="N29" s="77" t="s">
        <v>1436</v>
      </c>
      <c r="O29" s="77"/>
      <c r="P29" s="77" t="s">
        <v>230</v>
      </c>
      <c r="Q29" s="77">
        <v>7412527</v>
      </c>
      <c r="R29" s="77" t="s">
        <v>66</v>
      </c>
      <c r="S29" s="77">
        <v>53</v>
      </c>
      <c r="T29" s="77" t="str">
        <f>IF(Table_5[[#This Row],[Edad]]="","",IF(Table_5[[#This Row],[Edad]]&lt;=4,"&lt;5",IF(Table_5[[#This Row],[Edad]]&lt;=17,"5-17",IF(Table_5[[#This Row],[Edad]]&lt;=49,"18-49","&gt;50"))))</f>
        <v>&gt;50</v>
      </c>
      <c r="U29" s="77">
        <v>4168547481</v>
      </c>
      <c r="V29" s="77" t="s">
        <v>1437</v>
      </c>
      <c r="W29" s="77" t="s">
        <v>68</v>
      </c>
      <c r="X29" s="77" t="s">
        <v>67</v>
      </c>
      <c r="Y29" s="77" t="s">
        <v>68</v>
      </c>
      <c r="Z29" s="82" t="s">
        <v>68</v>
      </c>
      <c r="AA29" s="82" t="s">
        <v>68</v>
      </c>
      <c r="AB29" s="82" t="s">
        <v>68</v>
      </c>
      <c r="AC29" s="82" t="s">
        <v>68</v>
      </c>
      <c r="AD29" s="82" t="s">
        <v>68</v>
      </c>
      <c r="AE29" s="82" t="s">
        <v>67</v>
      </c>
      <c r="AF29" s="82" t="s">
        <v>68</v>
      </c>
      <c r="AG29" s="82" t="s">
        <v>68</v>
      </c>
      <c r="AH29" s="82" t="s">
        <v>68</v>
      </c>
      <c r="AI29" s="82" t="s">
        <v>68</v>
      </c>
      <c r="AJ29" s="82" t="s">
        <v>67</v>
      </c>
      <c r="AK29" s="82"/>
    </row>
    <row r="30" spans="1:37" ht="15.75" customHeight="1">
      <c r="A30" s="77">
        <v>29</v>
      </c>
      <c r="B30" s="80" t="s">
        <v>1221</v>
      </c>
      <c r="C30" s="80" t="s">
        <v>507</v>
      </c>
      <c r="D30" s="80" t="s">
        <v>1222</v>
      </c>
      <c r="E30" s="80" t="s">
        <v>18</v>
      </c>
      <c r="F30" s="77" t="s">
        <v>1380</v>
      </c>
      <c r="G30" s="77" t="s">
        <v>1381</v>
      </c>
      <c r="H30" s="77" t="s">
        <v>61</v>
      </c>
      <c r="I30" s="77" t="s">
        <v>1224</v>
      </c>
      <c r="J30" s="81">
        <v>44055</v>
      </c>
      <c r="K30" s="77"/>
      <c r="L30" s="77" t="str">
        <f>LEFT(Table_5[[#This Row],[Cedula]],4)&amp;"_"&amp;COUNTIF($Q$2:$Q$76,$Q30)&amp;"_"&amp;COUNTIF($Q$2:Q30,$Q30)</f>
        <v>3315_1_1</v>
      </c>
      <c r="M30" s="77" t="str">
        <f>Table_5[[#This Row],[Correlativo Beneficiaries]]&amp;"_"&amp;TEXT(COUNTIF($L$2:L30,Table_5[[#This Row],[Correlativo Beneficiaries]]),"0000")</f>
        <v>3315_1_1_0001</v>
      </c>
      <c r="N30" s="77" t="s">
        <v>1438</v>
      </c>
      <c r="O30" s="77"/>
      <c r="P30" s="77" t="s">
        <v>161</v>
      </c>
      <c r="Q30" s="77">
        <v>3315695</v>
      </c>
      <c r="R30" s="77" t="s">
        <v>66</v>
      </c>
      <c r="S30" s="77">
        <v>73</v>
      </c>
      <c r="T30" s="77" t="str">
        <f>IF(Table_5[[#This Row],[Edad]]="","",IF(Table_5[[#This Row],[Edad]]&lt;=4,"&lt;5",IF(Table_5[[#This Row],[Edad]]&lt;=17,"5-17",IF(Table_5[[#This Row],[Edad]]&lt;=49,"18-49","&gt;50"))))</f>
        <v>&gt;50</v>
      </c>
      <c r="U30" s="77">
        <v>2518871454</v>
      </c>
      <c r="V30" s="77" t="s">
        <v>1439</v>
      </c>
      <c r="W30" s="77" t="s">
        <v>68</v>
      </c>
      <c r="X30" s="77" t="s">
        <v>67</v>
      </c>
      <c r="Y30" s="77" t="s">
        <v>68</v>
      </c>
      <c r="Z30" s="82" t="s">
        <v>68</v>
      </c>
      <c r="AA30" s="82" t="s">
        <v>68</v>
      </c>
      <c r="AB30" s="82" t="s">
        <v>68</v>
      </c>
      <c r="AC30" s="82" t="s">
        <v>68</v>
      </c>
      <c r="AD30" s="82" t="s">
        <v>68</v>
      </c>
      <c r="AE30" s="82" t="s">
        <v>67</v>
      </c>
      <c r="AF30" s="82" t="s">
        <v>68</v>
      </c>
      <c r="AG30" s="82" t="s">
        <v>68</v>
      </c>
      <c r="AH30" s="82" t="s">
        <v>68</v>
      </c>
      <c r="AI30" s="82" t="s">
        <v>68</v>
      </c>
      <c r="AJ30" s="82" t="s">
        <v>67</v>
      </c>
      <c r="AK30" s="82"/>
    </row>
    <row r="31" spans="1:37" ht="15.75" customHeight="1">
      <c r="A31" s="77">
        <v>30</v>
      </c>
      <c r="B31" s="80" t="s">
        <v>1221</v>
      </c>
      <c r="C31" s="80" t="s">
        <v>507</v>
      </c>
      <c r="D31" s="80" t="s">
        <v>1222</v>
      </c>
      <c r="E31" s="80" t="s">
        <v>18</v>
      </c>
      <c r="F31" s="77" t="s">
        <v>1380</v>
      </c>
      <c r="G31" s="77" t="s">
        <v>1381</v>
      </c>
      <c r="H31" s="77" t="s">
        <v>61</v>
      </c>
      <c r="I31" s="77" t="s">
        <v>1224</v>
      </c>
      <c r="J31" s="81">
        <v>44055</v>
      </c>
      <c r="K31" s="77"/>
      <c r="L31" s="77" t="str">
        <f>LEFT(Table_5[[#This Row],[Cedula]],4)&amp;"_"&amp;COUNTIF($Q$2:$Q$76,$Q31)&amp;"_"&amp;COUNTIF($Q$2:Q31,$Q31)</f>
        <v>1451_1_1</v>
      </c>
      <c r="M31" s="77" t="str">
        <f>Table_5[[#This Row],[Correlativo Beneficiaries]]&amp;"_"&amp;TEXT(COUNTIF($L$2:L31,Table_5[[#This Row],[Correlativo Beneficiaries]]),"0000")</f>
        <v>1451_1_1_0001</v>
      </c>
      <c r="N31" s="77" t="s">
        <v>1440</v>
      </c>
      <c r="O31" s="77"/>
      <c r="P31" s="77" t="s">
        <v>1441</v>
      </c>
      <c r="Q31" s="77">
        <v>14512544</v>
      </c>
      <c r="R31" s="77" t="s">
        <v>66</v>
      </c>
      <c r="S31" s="77">
        <v>42</v>
      </c>
      <c r="T31" s="77" t="str">
        <f>IF(Table_5[[#This Row],[Edad]]="","",IF(Table_5[[#This Row],[Edad]]&lt;=4,"&lt;5",IF(Table_5[[#This Row],[Edad]]&lt;=17,"5-17",IF(Table_5[[#This Row],[Edad]]&lt;=49,"18-49","&gt;50"))))</f>
        <v>18-49</v>
      </c>
      <c r="U31" s="77">
        <v>4145770951</v>
      </c>
      <c r="V31" s="77" t="s">
        <v>1442</v>
      </c>
      <c r="W31" s="77" t="s">
        <v>68</v>
      </c>
      <c r="X31" s="77" t="s">
        <v>67</v>
      </c>
      <c r="Y31" s="77" t="s">
        <v>68</v>
      </c>
      <c r="Z31" s="82" t="s">
        <v>68</v>
      </c>
      <c r="AA31" s="82" t="s">
        <v>68</v>
      </c>
      <c r="AB31" s="82" t="s">
        <v>68</v>
      </c>
      <c r="AC31" s="82" t="s">
        <v>68</v>
      </c>
      <c r="AD31" s="82" t="s">
        <v>68</v>
      </c>
      <c r="AE31" s="82" t="s">
        <v>67</v>
      </c>
      <c r="AF31" s="82" t="s">
        <v>68</v>
      </c>
      <c r="AG31" s="82" t="s">
        <v>68</v>
      </c>
      <c r="AH31" s="82" t="s">
        <v>68</v>
      </c>
      <c r="AI31" s="82" t="s">
        <v>68</v>
      </c>
      <c r="AJ31" s="82" t="s">
        <v>68</v>
      </c>
      <c r="AK31" s="82"/>
    </row>
    <row r="32" spans="1:37" ht="15.75" customHeight="1">
      <c r="A32" s="77">
        <v>31</v>
      </c>
      <c r="B32" s="80" t="s">
        <v>1221</v>
      </c>
      <c r="C32" s="80" t="s">
        <v>507</v>
      </c>
      <c r="D32" s="80" t="s">
        <v>1222</v>
      </c>
      <c r="E32" s="80" t="s">
        <v>18</v>
      </c>
      <c r="F32" s="77" t="s">
        <v>1380</v>
      </c>
      <c r="G32" s="77" t="s">
        <v>1381</v>
      </c>
      <c r="H32" s="77" t="s">
        <v>61</v>
      </c>
      <c r="I32" s="77" t="s">
        <v>1224</v>
      </c>
      <c r="J32" s="81">
        <v>44055</v>
      </c>
      <c r="K32" s="77"/>
      <c r="L32" s="77" t="str">
        <f>LEFT(Table_5[[#This Row],[Cedula]],4)&amp;"_"&amp;COUNTIF($Q$2:$Q$76,$Q32)&amp;"_"&amp;COUNTIF($Q$2:Q32,$Q32)</f>
        <v>2390_1_1</v>
      </c>
      <c r="M32" s="77" t="str">
        <f>Table_5[[#This Row],[Correlativo Beneficiaries]]&amp;"_"&amp;TEXT(COUNTIF($L$2:L32,Table_5[[#This Row],[Correlativo Beneficiaries]]),"0000")</f>
        <v>2390_1_1_0001</v>
      </c>
      <c r="N32" s="77" t="s">
        <v>793</v>
      </c>
      <c r="O32" s="77" t="s">
        <v>1002</v>
      </c>
      <c r="P32" s="77" t="s">
        <v>1443</v>
      </c>
      <c r="Q32" s="77">
        <v>23904946</v>
      </c>
      <c r="R32" s="77" t="s">
        <v>66</v>
      </c>
      <c r="S32" s="77">
        <v>24</v>
      </c>
      <c r="T32" s="77" t="str">
        <f>IF(Table_5[[#This Row],[Edad]]="","",IF(Table_5[[#This Row],[Edad]]&lt;=4,"&lt;5",IF(Table_5[[#This Row],[Edad]]&lt;=17,"5-17",IF(Table_5[[#This Row],[Edad]]&lt;=49,"18-49","&gt;50"))))</f>
        <v>18-49</v>
      </c>
      <c r="U32" s="77">
        <v>2518871127</v>
      </c>
      <c r="V32" s="77" t="s">
        <v>1444</v>
      </c>
      <c r="W32" s="77" t="s">
        <v>68</v>
      </c>
      <c r="X32" s="77" t="s">
        <v>67</v>
      </c>
      <c r="Y32" s="77" t="s">
        <v>68</v>
      </c>
      <c r="Z32" s="82" t="s">
        <v>68</v>
      </c>
      <c r="AA32" s="82" t="s">
        <v>68</v>
      </c>
      <c r="AB32" s="82" t="s">
        <v>68</v>
      </c>
      <c r="AC32" s="82" t="s">
        <v>68</v>
      </c>
      <c r="AD32" s="82" t="s">
        <v>68</v>
      </c>
      <c r="AE32" s="82" t="s">
        <v>67</v>
      </c>
      <c r="AF32" s="82" t="s">
        <v>68</v>
      </c>
      <c r="AG32" s="82" t="s">
        <v>68</v>
      </c>
      <c r="AH32" s="82" t="s">
        <v>68</v>
      </c>
      <c r="AI32" s="82" t="s">
        <v>68</v>
      </c>
      <c r="AJ32" s="82" t="s">
        <v>68</v>
      </c>
      <c r="AK32" s="82"/>
    </row>
    <row r="33" spans="1:37" ht="15.75" customHeight="1">
      <c r="A33" s="77">
        <v>32</v>
      </c>
      <c r="B33" s="80" t="s">
        <v>1221</v>
      </c>
      <c r="C33" s="80" t="s">
        <v>507</v>
      </c>
      <c r="D33" s="80" t="s">
        <v>1222</v>
      </c>
      <c r="E33" s="80" t="s">
        <v>18</v>
      </c>
      <c r="F33" s="77" t="s">
        <v>1380</v>
      </c>
      <c r="G33" s="77" t="s">
        <v>1381</v>
      </c>
      <c r="H33" s="77" t="s">
        <v>61</v>
      </c>
      <c r="I33" s="77" t="s">
        <v>1224</v>
      </c>
      <c r="J33" s="81">
        <v>44055</v>
      </c>
      <c r="K33" s="77"/>
      <c r="L33" s="77" t="str">
        <f>LEFT(Table_5[[#This Row],[Cedula]],4)&amp;"_"&amp;COUNTIF($Q$2:$Q$76,$Q33)&amp;"_"&amp;COUNTIF($Q$2:Q33,$Q33)</f>
        <v>2677_1_1</v>
      </c>
      <c r="M33" s="77" t="str">
        <f>Table_5[[#This Row],[Correlativo Beneficiaries]]&amp;"_"&amp;TEXT(COUNTIF($L$2:L33,Table_5[[#This Row],[Correlativo Beneficiaries]]),"0000")</f>
        <v>2677_1_1_0001</v>
      </c>
      <c r="N33" s="77" t="s">
        <v>1445</v>
      </c>
      <c r="O33" s="77" t="s">
        <v>1446</v>
      </c>
      <c r="P33" s="77" t="s">
        <v>1447</v>
      </c>
      <c r="Q33" s="77">
        <v>26779360</v>
      </c>
      <c r="R33" s="77" t="s">
        <v>66</v>
      </c>
      <c r="S33" s="77">
        <v>21</v>
      </c>
      <c r="T33" s="77" t="str">
        <f>IF(Table_5[[#This Row],[Edad]]="","",IF(Table_5[[#This Row],[Edad]]&lt;=4,"&lt;5",IF(Table_5[[#This Row],[Edad]]&lt;=17,"5-17",IF(Table_5[[#This Row],[Edad]]&lt;=49,"18-49","&gt;50"))))</f>
        <v>18-49</v>
      </c>
      <c r="U33" s="77">
        <v>4120535431</v>
      </c>
      <c r="V33" s="77" t="s">
        <v>1448</v>
      </c>
      <c r="W33" s="77" t="s">
        <v>68</v>
      </c>
      <c r="X33" s="77" t="s">
        <v>67</v>
      </c>
      <c r="Y33" s="77" t="s">
        <v>68</v>
      </c>
      <c r="Z33" s="82" t="s">
        <v>68</v>
      </c>
      <c r="AA33" s="82" t="s">
        <v>68</v>
      </c>
      <c r="AB33" s="82" t="s">
        <v>68</v>
      </c>
      <c r="AC33" s="82" t="s">
        <v>68</v>
      </c>
      <c r="AD33" s="82" t="s">
        <v>68</v>
      </c>
      <c r="AE33" s="82" t="s">
        <v>67</v>
      </c>
      <c r="AF33" s="82" t="s">
        <v>68</v>
      </c>
      <c r="AG33" s="82" t="s">
        <v>68</v>
      </c>
      <c r="AH33" s="82" t="s">
        <v>68</v>
      </c>
      <c r="AI33" s="82" t="s">
        <v>68</v>
      </c>
      <c r="AJ33" s="82" t="s">
        <v>68</v>
      </c>
      <c r="AK33" s="82"/>
    </row>
    <row r="34" spans="1:37" ht="15.75" customHeight="1">
      <c r="A34" s="77">
        <v>33</v>
      </c>
      <c r="B34" s="80" t="s">
        <v>1221</v>
      </c>
      <c r="C34" s="80" t="s">
        <v>507</v>
      </c>
      <c r="D34" s="80" t="s">
        <v>1222</v>
      </c>
      <c r="E34" s="80" t="s">
        <v>18</v>
      </c>
      <c r="F34" s="77" t="s">
        <v>1380</v>
      </c>
      <c r="G34" s="77" t="s">
        <v>1381</v>
      </c>
      <c r="H34" s="77" t="s">
        <v>61</v>
      </c>
      <c r="I34" s="77" t="s">
        <v>1224</v>
      </c>
      <c r="J34" s="81">
        <v>44055</v>
      </c>
      <c r="K34" s="77"/>
      <c r="L34" s="77" t="str">
        <f>LEFT(Table_5[[#This Row],[Cedula]],4)&amp;"_"&amp;COUNTIF($Q$2:$Q$76,$Q34)&amp;"_"&amp;COUNTIF($Q$2:Q34,$Q34)</f>
        <v>1573_1_1</v>
      </c>
      <c r="M34" s="77" t="str">
        <f>Table_5[[#This Row],[Correlativo Beneficiaries]]&amp;"_"&amp;TEXT(COUNTIF($L$2:L34,Table_5[[#This Row],[Correlativo Beneficiaries]]),"0000")</f>
        <v>1573_1_1_0001</v>
      </c>
      <c r="N34" s="77" t="s">
        <v>1407</v>
      </c>
      <c r="O34" s="77" t="s">
        <v>994</v>
      </c>
      <c r="P34" s="77" t="s">
        <v>1449</v>
      </c>
      <c r="Q34" s="77">
        <v>15732780</v>
      </c>
      <c r="R34" s="77" t="s">
        <v>66</v>
      </c>
      <c r="S34" s="77">
        <v>40</v>
      </c>
      <c r="T34" s="77" t="str">
        <f>IF(Table_5[[#This Row],[Edad]]="","",IF(Table_5[[#This Row],[Edad]]&lt;=4,"&lt;5",IF(Table_5[[#This Row],[Edad]]&lt;=17,"5-17",IF(Table_5[[#This Row],[Edad]]&lt;=49,"18-49","&gt;50"))))</f>
        <v>18-49</v>
      </c>
      <c r="U34" s="77"/>
      <c r="V34" s="77"/>
      <c r="W34" s="77" t="s">
        <v>68</v>
      </c>
      <c r="X34" s="77" t="s">
        <v>67</v>
      </c>
      <c r="Y34" s="77" t="s">
        <v>68</v>
      </c>
      <c r="Z34" s="82" t="s">
        <v>68</v>
      </c>
      <c r="AA34" s="82" t="s">
        <v>68</v>
      </c>
      <c r="AB34" s="82" t="s">
        <v>68</v>
      </c>
      <c r="AC34" s="82" t="s">
        <v>68</v>
      </c>
      <c r="AD34" s="82" t="s">
        <v>68</v>
      </c>
      <c r="AE34" s="82" t="s">
        <v>67</v>
      </c>
      <c r="AF34" s="82" t="s">
        <v>68</v>
      </c>
      <c r="AG34" s="82" t="s">
        <v>68</v>
      </c>
      <c r="AH34" s="82" t="s">
        <v>68</v>
      </c>
      <c r="AI34" s="82" t="s">
        <v>68</v>
      </c>
      <c r="AJ34" s="82" t="s">
        <v>68</v>
      </c>
      <c r="AK34" s="82"/>
    </row>
    <row r="35" spans="1:37" ht="15.75" customHeight="1">
      <c r="A35" s="77">
        <v>34</v>
      </c>
      <c r="B35" s="80" t="s">
        <v>1221</v>
      </c>
      <c r="C35" s="80" t="s">
        <v>507</v>
      </c>
      <c r="D35" s="80" t="s">
        <v>1222</v>
      </c>
      <c r="E35" s="80" t="s">
        <v>18</v>
      </c>
      <c r="F35" s="77" t="s">
        <v>1380</v>
      </c>
      <c r="G35" s="77" t="s">
        <v>1381</v>
      </c>
      <c r="H35" s="77" t="s">
        <v>61</v>
      </c>
      <c r="I35" s="77" t="s">
        <v>1224</v>
      </c>
      <c r="J35" s="81">
        <v>44055</v>
      </c>
      <c r="K35" s="77"/>
      <c r="L35" s="77" t="str">
        <f>LEFT(Table_5[[#This Row],[Cedula]],4)&amp;"_"&amp;COUNTIF($Q$2:$Q$76,$Q35)&amp;"_"&amp;COUNTIF($Q$2:Q35,$Q35)</f>
        <v>2581_1_1</v>
      </c>
      <c r="M35" s="77" t="str">
        <f>Table_5[[#This Row],[Correlativo Beneficiaries]]&amp;"_"&amp;TEXT(COUNTIF($L$2:L35,Table_5[[#This Row],[Correlativo Beneficiaries]]),"0000")</f>
        <v>2581_1_1_0001</v>
      </c>
      <c r="N35" s="77" t="s">
        <v>120</v>
      </c>
      <c r="O35" s="77"/>
      <c r="P35" s="77" t="s">
        <v>1450</v>
      </c>
      <c r="Q35" s="77">
        <v>25814587</v>
      </c>
      <c r="R35" s="77" t="s">
        <v>66</v>
      </c>
      <c r="S35" s="77">
        <v>24</v>
      </c>
      <c r="T35" s="77" t="str">
        <f>IF(Table_5[[#This Row],[Edad]]="","",IF(Table_5[[#This Row],[Edad]]&lt;=4,"&lt;5",IF(Table_5[[#This Row],[Edad]]&lt;=17,"5-17",IF(Table_5[[#This Row],[Edad]]&lt;=49,"18-49","&gt;50"))))</f>
        <v>18-49</v>
      </c>
      <c r="U35" s="77">
        <v>2518871127</v>
      </c>
      <c r="V35" s="77"/>
      <c r="W35" s="77" t="s">
        <v>68</v>
      </c>
      <c r="X35" s="77" t="s">
        <v>67</v>
      </c>
      <c r="Y35" s="77" t="s">
        <v>68</v>
      </c>
      <c r="Z35" s="82" t="s">
        <v>68</v>
      </c>
      <c r="AA35" s="82" t="s">
        <v>68</v>
      </c>
      <c r="AB35" s="82" t="s">
        <v>68</v>
      </c>
      <c r="AC35" s="82" t="s">
        <v>68</v>
      </c>
      <c r="AD35" s="82" t="s">
        <v>68</v>
      </c>
      <c r="AE35" s="82" t="s">
        <v>67</v>
      </c>
      <c r="AF35" s="82" t="s">
        <v>68</v>
      </c>
      <c r="AG35" s="82" t="s">
        <v>68</v>
      </c>
      <c r="AH35" s="82" t="s">
        <v>68</v>
      </c>
      <c r="AI35" s="82" t="s">
        <v>68</v>
      </c>
      <c r="AJ35" s="82" t="s">
        <v>68</v>
      </c>
      <c r="AK35" s="82"/>
    </row>
    <row r="36" spans="1:37" ht="15.75" customHeight="1">
      <c r="A36" s="77">
        <v>35</v>
      </c>
      <c r="B36" s="80" t="s">
        <v>1221</v>
      </c>
      <c r="C36" s="80" t="s">
        <v>507</v>
      </c>
      <c r="D36" s="80" t="s">
        <v>1222</v>
      </c>
      <c r="E36" s="80" t="s">
        <v>18</v>
      </c>
      <c r="F36" s="77" t="s">
        <v>1380</v>
      </c>
      <c r="G36" s="77" t="s">
        <v>1381</v>
      </c>
      <c r="H36" s="77" t="s">
        <v>61</v>
      </c>
      <c r="I36" s="77" t="s">
        <v>1224</v>
      </c>
      <c r="J36" s="81">
        <v>44055</v>
      </c>
      <c r="K36" s="77"/>
      <c r="L36" s="77" t="str">
        <f>LEFT(Table_5[[#This Row],[Cedula]],4)&amp;"_"&amp;COUNTIF($Q$2:$Q$76,$Q36)&amp;"_"&amp;COUNTIF($Q$2:Q36,$Q36)</f>
        <v>2218_1_1</v>
      </c>
      <c r="M36" s="77" t="str">
        <f>Table_5[[#This Row],[Correlativo Beneficiaries]]&amp;"_"&amp;TEXT(COUNTIF($L$2:L36,Table_5[[#This Row],[Correlativo Beneficiaries]]),"0000")</f>
        <v>2218_1_1_0001</v>
      </c>
      <c r="N36" s="77" t="s">
        <v>734</v>
      </c>
      <c r="O36" s="77" t="s">
        <v>985</v>
      </c>
      <c r="P36" s="77" t="s">
        <v>1451</v>
      </c>
      <c r="Q36" s="77">
        <v>22180861</v>
      </c>
      <c r="R36" s="77" t="s">
        <v>66</v>
      </c>
      <c r="S36" s="77">
        <v>27</v>
      </c>
      <c r="T36" s="77" t="str">
        <f>IF(Table_5[[#This Row],[Edad]]="","",IF(Table_5[[#This Row],[Edad]]&lt;=4,"&lt;5",IF(Table_5[[#This Row],[Edad]]&lt;=17,"5-17",IF(Table_5[[#This Row],[Edad]]&lt;=49,"18-49","&gt;50"))))</f>
        <v>18-49</v>
      </c>
      <c r="U36" s="77">
        <v>4245674984</v>
      </c>
      <c r="V36" s="77"/>
      <c r="W36" s="77" t="s">
        <v>68</v>
      </c>
      <c r="X36" s="77" t="s">
        <v>67</v>
      </c>
      <c r="Y36" s="77" t="s">
        <v>68</v>
      </c>
      <c r="Z36" s="82" t="s">
        <v>68</v>
      </c>
      <c r="AA36" s="82" t="s">
        <v>68</v>
      </c>
      <c r="AB36" s="82" t="s">
        <v>68</v>
      </c>
      <c r="AC36" s="82" t="s">
        <v>68</v>
      </c>
      <c r="AD36" s="82" t="s">
        <v>68</v>
      </c>
      <c r="AE36" s="82" t="s">
        <v>67</v>
      </c>
      <c r="AF36" s="82" t="s">
        <v>68</v>
      </c>
      <c r="AG36" s="82" t="s">
        <v>68</v>
      </c>
      <c r="AH36" s="82" t="s">
        <v>68</v>
      </c>
      <c r="AI36" s="82" t="s">
        <v>68</v>
      </c>
      <c r="AJ36" s="82" t="s">
        <v>68</v>
      </c>
      <c r="AK36" s="82"/>
    </row>
    <row r="37" spans="1:37" ht="15.75" customHeight="1">
      <c r="A37" s="77">
        <v>36</v>
      </c>
      <c r="B37" s="80" t="s">
        <v>1221</v>
      </c>
      <c r="C37" s="80" t="s">
        <v>507</v>
      </c>
      <c r="D37" s="80" t="s">
        <v>1222</v>
      </c>
      <c r="E37" s="80" t="s">
        <v>18</v>
      </c>
      <c r="F37" s="77" t="s">
        <v>1380</v>
      </c>
      <c r="G37" s="77" t="s">
        <v>1381</v>
      </c>
      <c r="H37" s="77" t="s">
        <v>61</v>
      </c>
      <c r="I37" s="77" t="s">
        <v>1224</v>
      </c>
      <c r="J37" s="81">
        <v>44055</v>
      </c>
      <c r="K37" s="77"/>
      <c r="L37" s="77" t="str">
        <f>LEFT(Table_5[[#This Row],[Cedula]],4)&amp;"_"&amp;COUNTIF($Q$2:$Q$76,$Q37)&amp;"_"&amp;COUNTIF($Q$2:Q37,$Q37)</f>
        <v>1963_1_1</v>
      </c>
      <c r="M37" s="77" t="str">
        <f>Table_5[[#This Row],[Correlativo Beneficiaries]]&amp;"_"&amp;TEXT(COUNTIF($L$2:L37,Table_5[[#This Row],[Correlativo Beneficiaries]]),"0000")</f>
        <v>1963_1_1_0001</v>
      </c>
      <c r="N37" s="77" t="s">
        <v>1240</v>
      </c>
      <c r="O37" s="77"/>
      <c r="P37" s="77" t="s">
        <v>1452</v>
      </c>
      <c r="Q37" s="77">
        <v>19639461</v>
      </c>
      <c r="R37" s="77" t="s">
        <v>66</v>
      </c>
      <c r="S37" s="77">
        <v>33</v>
      </c>
      <c r="T37" s="77" t="str">
        <f>IF(Table_5[[#This Row],[Edad]]="","",IF(Table_5[[#This Row],[Edad]]&lt;=4,"&lt;5",IF(Table_5[[#This Row],[Edad]]&lt;=17,"5-17",IF(Table_5[[#This Row],[Edad]]&lt;=49,"18-49","&gt;50"))))</f>
        <v>18-49</v>
      </c>
      <c r="U37" s="77">
        <v>4147561916</v>
      </c>
      <c r="V37" s="77" t="s">
        <v>1453</v>
      </c>
      <c r="W37" s="77" t="s">
        <v>68</v>
      </c>
      <c r="X37" s="77" t="s">
        <v>67</v>
      </c>
      <c r="Y37" s="77" t="s">
        <v>68</v>
      </c>
      <c r="Z37" s="82" t="s">
        <v>68</v>
      </c>
      <c r="AA37" s="82" t="s">
        <v>68</v>
      </c>
      <c r="AB37" s="82" t="s">
        <v>68</v>
      </c>
      <c r="AC37" s="82" t="s">
        <v>68</v>
      </c>
      <c r="AD37" s="82" t="s">
        <v>68</v>
      </c>
      <c r="AE37" s="82" t="s">
        <v>67</v>
      </c>
      <c r="AF37" s="82" t="s">
        <v>68</v>
      </c>
      <c r="AG37" s="82" t="s">
        <v>68</v>
      </c>
      <c r="AH37" s="82" t="s">
        <v>68</v>
      </c>
      <c r="AI37" s="82" t="s">
        <v>68</v>
      </c>
      <c r="AJ37" s="82" t="s">
        <v>68</v>
      </c>
      <c r="AK37" s="82"/>
    </row>
    <row r="38" spans="1:37" ht="15.75" customHeight="1">
      <c r="A38" s="77">
        <v>37</v>
      </c>
      <c r="B38" s="80" t="s">
        <v>1221</v>
      </c>
      <c r="C38" s="80" t="s">
        <v>507</v>
      </c>
      <c r="D38" s="80" t="s">
        <v>1222</v>
      </c>
      <c r="E38" s="80" t="s">
        <v>18</v>
      </c>
      <c r="F38" s="77" t="s">
        <v>1380</v>
      </c>
      <c r="G38" s="77" t="s">
        <v>1381</v>
      </c>
      <c r="H38" s="77" t="s">
        <v>61</v>
      </c>
      <c r="I38" s="77" t="s">
        <v>1224</v>
      </c>
      <c r="J38" s="81">
        <v>44055</v>
      </c>
      <c r="K38" s="77"/>
      <c r="L38" s="77" t="str">
        <f>LEFT(Table_5[[#This Row],[Cedula]],4)&amp;"_"&amp;COUNTIF($Q$2:$Q$76,$Q38)&amp;"_"&amp;COUNTIF($Q$2:Q38,$Q38)</f>
        <v>2540_1_1</v>
      </c>
      <c r="M38" s="77" t="str">
        <f>Table_5[[#This Row],[Correlativo Beneficiaries]]&amp;"_"&amp;TEXT(COUNTIF($L$2:L38,Table_5[[#This Row],[Correlativo Beneficiaries]]),"0000")</f>
        <v>2540_1_1_0001</v>
      </c>
      <c r="N38" s="77" t="s">
        <v>998</v>
      </c>
      <c r="O38" s="77"/>
      <c r="P38" s="77" t="s">
        <v>671</v>
      </c>
      <c r="Q38" s="77">
        <v>2540505</v>
      </c>
      <c r="R38" s="77" t="s">
        <v>66</v>
      </c>
      <c r="S38" s="77">
        <v>80</v>
      </c>
      <c r="T38" s="77" t="str">
        <f>IF(Table_5[[#This Row],[Edad]]="","",IF(Table_5[[#This Row],[Edad]]&lt;=4,"&lt;5",IF(Table_5[[#This Row],[Edad]]&lt;=17,"5-17",IF(Table_5[[#This Row],[Edad]]&lt;=49,"18-49","&gt;50"))))</f>
        <v>&gt;50</v>
      </c>
      <c r="U38" s="77"/>
      <c r="V38" s="77"/>
      <c r="W38" s="77" t="s">
        <v>68</v>
      </c>
      <c r="X38" s="77" t="s">
        <v>67</v>
      </c>
      <c r="Y38" s="77" t="s">
        <v>68</v>
      </c>
      <c r="Z38" s="82" t="s">
        <v>68</v>
      </c>
      <c r="AA38" s="82" t="s">
        <v>68</v>
      </c>
      <c r="AB38" s="82" t="s">
        <v>68</v>
      </c>
      <c r="AC38" s="82" t="s">
        <v>68</v>
      </c>
      <c r="AD38" s="82" t="s">
        <v>68</v>
      </c>
      <c r="AE38" s="82" t="s">
        <v>67</v>
      </c>
      <c r="AF38" s="82" t="s">
        <v>68</v>
      </c>
      <c r="AG38" s="82" t="s">
        <v>68</v>
      </c>
      <c r="AH38" s="82" t="s">
        <v>68</v>
      </c>
      <c r="AI38" s="82" t="s">
        <v>68</v>
      </c>
      <c r="AJ38" s="82" t="s">
        <v>68</v>
      </c>
      <c r="AK38" s="82"/>
    </row>
    <row r="39" spans="1:37" ht="15.75" customHeight="1">
      <c r="A39" s="77">
        <v>38</v>
      </c>
      <c r="B39" s="80" t="s">
        <v>1221</v>
      </c>
      <c r="C39" s="80" t="s">
        <v>507</v>
      </c>
      <c r="D39" s="80" t="s">
        <v>1222</v>
      </c>
      <c r="E39" s="80" t="s">
        <v>18</v>
      </c>
      <c r="F39" s="77" t="s">
        <v>1380</v>
      </c>
      <c r="G39" s="77" t="s">
        <v>1381</v>
      </c>
      <c r="H39" s="77" t="s">
        <v>61</v>
      </c>
      <c r="I39" s="77" t="s">
        <v>1224</v>
      </c>
      <c r="J39" s="81">
        <v>44055</v>
      </c>
      <c r="K39" s="77"/>
      <c r="L39" s="77" t="str">
        <f>LEFT(Table_5[[#This Row],[Cedula]],4)&amp;"_"&amp;COUNTIF($Q$2:$Q$76,$Q39)&amp;"_"&amp;COUNTIF($Q$2:Q39,$Q39)</f>
        <v>7332_1_1</v>
      </c>
      <c r="M39" s="77" t="str">
        <f>Table_5[[#This Row],[Correlativo Beneficiaries]]&amp;"_"&amp;TEXT(COUNTIF($L$2:L39,Table_5[[#This Row],[Correlativo Beneficiaries]]),"0000")</f>
        <v>7332_1_1_0001</v>
      </c>
      <c r="N39" s="77" t="s">
        <v>1454</v>
      </c>
      <c r="O39" s="77"/>
      <c r="P39" s="77" t="s">
        <v>1455</v>
      </c>
      <c r="Q39" s="77">
        <v>7332225</v>
      </c>
      <c r="R39" s="77" t="s">
        <v>66</v>
      </c>
      <c r="S39" s="77">
        <v>74</v>
      </c>
      <c r="T39" s="77" t="str">
        <f>IF(Table_5[[#This Row],[Edad]]="","",IF(Table_5[[#This Row],[Edad]]&lt;=4,"&lt;5",IF(Table_5[[#This Row],[Edad]]&lt;=17,"5-17",IF(Table_5[[#This Row],[Edad]]&lt;=49,"18-49","&gt;50"))))</f>
        <v>&gt;50</v>
      </c>
      <c r="U39" s="77">
        <v>2518871205</v>
      </c>
      <c r="V39" s="77"/>
      <c r="W39" s="77" t="s">
        <v>68</v>
      </c>
      <c r="X39" s="77" t="s">
        <v>67</v>
      </c>
      <c r="Y39" s="77" t="s">
        <v>68</v>
      </c>
      <c r="Z39" s="82" t="s">
        <v>68</v>
      </c>
      <c r="AA39" s="82" t="s">
        <v>68</v>
      </c>
      <c r="AB39" s="82" t="s">
        <v>68</v>
      </c>
      <c r="AC39" s="82" t="s">
        <v>68</v>
      </c>
      <c r="AD39" s="82" t="s">
        <v>68</v>
      </c>
      <c r="AE39" s="82" t="s">
        <v>67</v>
      </c>
      <c r="AF39" s="82" t="s">
        <v>67</v>
      </c>
      <c r="AG39" s="82" t="s">
        <v>68</v>
      </c>
      <c r="AH39" s="82" t="s">
        <v>68</v>
      </c>
      <c r="AI39" s="82" t="s">
        <v>68</v>
      </c>
      <c r="AJ39" s="82" t="s">
        <v>67</v>
      </c>
      <c r="AK39" s="82"/>
    </row>
    <row r="40" spans="1:37" ht="15.75" customHeight="1">
      <c r="A40" s="77">
        <v>39</v>
      </c>
      <c r="B40" s="80" t="s">
        <v>1221</v>
      </c>
      <c r="C40" s="80" t="s">
        <v>507</v>
      </c>
      <c r="D40" s="80" t="s">
        <v>1222</v>
      </c>
      <c r="E40" s="80" t="s">
        <v>18</v>
      </c>
      <c r="F40" s="77" t="s">
        <v>1380</v>
      </c>
      <c r="G40" s="77" t="s">
        <v>1381</v>
      </c>
      <c r="H40" s="77" t="s">
        <v>61</v>
      </c>
      <c r="I40" s="77" t="s">
        <v>1224</v>
      </c>
      <c r="J40" s="81">
        <v>44055</v>
      </c>
      <c r="K40" s="77"/>
      <c r="L40" s="77" t="str">
        <f>LEFT(Table_5[[#This Row],[Cedula]],4)&amp;"_"&amp;COUNTIF($Q$2:$Q$76,$Q40)&amp;"_"&amp;COUNTIF($Q$2:Q40,$Q40)</f>
        <v>2356_1_1</v>
      </c>
      <c r="M40" s="77" t="str">
        <f>Table_5[[#This Row],[Correlativo Beneficiaries]]&amp;"_"&amp;TEXT(COUNTIF($L$2:L40,Table_5[[#This Row],[Correlativo Beneficiaries]]),"0000")</f>
        <v>2356_1_1_0001</v>
      </c>
      <c r="N40" s="77" t="s">
        <v>487</v>
      </c>
      <c r="O40" s="77"/>
      <c r="P40" s="77" t="s">
        <v>474</v>
      </c>
      <c r="Q40" s="77">
        <v>23566486</v>
      </c>
      <c r="R40" s="77" t="s">
        <v>66</v>
      </c>
      <c r="S40" s="77">
        <v>25</v>
      </c>
      <c r="T40" s="77" t="str">
        <f>IF(Table_5[[#This Row],[Edad]]="","",IF(Table_5[[#This Row],[Edad]]&lt;=4,"&lt;5",IF(Table_5[[#This Row],[Edad]]&lt;=17,"5-17",IF(Table_5[[#This Row],[Edad]]&lt;=49,"18-49","&gt;50"))))</f>
        <v>18-49</v>
      </c>
      <c r="U40" s="77">
        <v>4169578859</v>
      </c>
      <c r="V40" s="77" t="s">
        <v>1456</v>
      </c>
      <c r="W40" s="77" t="s">
        <v>68</v>
      </c>
      <c r="X40" s="77" t="s">
        <v>67</v>
      </c>
      <c r="Y40" s="77" t="s">
        <v>68</v>
      </c>
      <c r="Z40" s="82" t="s">
        <v>68</v>
      </c>
      <c r="AA40" s="82" t="s">
        <v>68</v>
      </c>
      <c r="AB40" s="82" t="s">
        <v>68</v>
      </c>
      <c r="AC40" s="82" t="s">
        <v>68</v>
      </c>
      <c r="AD40" s="82" t="s">
        <v>68</v>
      </c>
      <c r="AE40" s="82" t="s">
        <v>67</v>
      </c>
      <c r="AF40" s="82" t="s">
        <v>68</v>
      </c>
      <c r="AG40" s="82" t="s">
        <v>68</v>
      </c>
      <c r="AH40" s="82" t="s">
        <v>68</v>
      </c>
      <c r="AI40" s="82" t="s">
        <v>68</v>
      </c>
      <c r="AJ40" s="82" t="s">
        <v>68</v>
      </c>
      <c r="AK40" s="82"/>
    </row>
    <row r="41" spans="1:37" ht="15.75" customHeight="1">
      <c r="A41" s="77">
        <v>40</v>
      </c>
      <c r="B41" s="80" t="s">
        <v>1221</v>
      </c>
      <c r="C41" s="80" t="s">
        <v>507</v>
      </c>
      <c r="D41" s="80" t="s">
        <v>1222</v>
      </c>
      <c r="E41" s="80" t="s">
        <v>18</v>
      </c>
      <c r="F41" s="77" t="s">
        <v>1380</v>
      </c>
      <c r="G41" s="77" t="s">
        <v>1381</v>
      </c>
      <c r="H41" s="77" t="s">
        <v>61</v>
      </c>
      <c r="I41" s="77" t="s">
        <v>1224</v>
      </c>
      <c r="J41" s="81">
        <v>44055</v>
      </c>
      <c r="K41" s="77"/>
      <c r="L41" s="77" t="str">
        <f>LEFT(Table_5[[#This Row],[Cedula]],4)&amp;"_"&amp;COUNTIF($Q$2:$Q$76,$Q41)&amp;"_"&amp;COUNTIF($Q$2:Q41,$Q41)</f>
        <v>1544_1_1</v>
      </c>
      <c r="M41" s="77" t="str">
        <f>Table_5[[#This Row],[Correlativo Beneficiaries]]&amp;"_"&amp;TEXT(COUNTIF($L$2:L41,Table_5[[#This Row],[Correlativo Beneficiaries]]),"0000")</f>
        <v>1544_1_1_0001</v>
      </c>
      <c r="N41" s="77" t="s">
        <v>102</v>
      </c>
      <c r="O41" s="77"/>
      <c r="P41" s="77" t="s">
        <v>671</v>
      </c>
      <c r="Q41" s="77">
        <v>15446370</v>
      </c>
      <c r="R41" s="77" t="s">
        <v>66</v>
      </c>
      <c r="S41" s="77">
        <v>41</v>
      </c>
      <c r="T41" s="77" t="str">
        <f>IF(Table_5[[#This Row],[Edad]]="","",IF(Table_5[[#This Row],[Edad]]&lt;=4,"&lt;5",IF(Table_5[[#This Row],[Edad]]&lt;=17,"5-17",IF(Table_5[[#This Row],[Edad]]&lt;=49,"18-49","&gt;50"))))</f>
        <v>18-49</v>
      </c>
      <c r="U41" s="77">
        <v>4141707027</v>
      </c>
      <c r="V41" s="77" t="s">
        <v>1457</v>
      </c>
      <c r="W41" s="77" t="s">
        <v>68</v>
      </c>
      <c r="X41" s="77" t="s">
        <v>67</v>
      </c>
      <c r="Y41" s="77" t="s">
        <v>68</v>
      </c>
      <c r="Z41" s="82" t="s">
        <v>68</v>
      </c>
      <c r="AA41" s="82" t="s">
        <v>68</v>
      </c>
      <c r="AB41" s="82" t="s">
        <v>68</v>
      </c>
      <c r="AC41" s="82" t="s">
        <v>68</v>
      </c>
      <c r="AD41" s="82" t="s">
        <v>68</v>
      </c>
      <c r="AE41" s="82" t="s">
        <v>67</v>
      </c>
      <c r="AF41" s="82" t="s">
        <v>68</v>
      </c>
      <c r="AG41" s="82" t="s">
        <v>68</v>
      </c>
      <c r="AH41" s="82" t="s">
        <v>68</v>
      </c>
      <c r="AI41" s="82" t="s">
        <v>68</v>
      </c>
      <c r="AJ41" s="82" t="s">
        <v>68</v>
      </c>
      <c r="AK41" s="82"/>
    </row>
    <row r="42" spans="1:37" ht="15.75" customHeight="1">
      <c r="A42" s="77">
        <v>41</v>
      </c>
      <c r="B42" s="80" t="s">
        <v>1221</v>
      </c>
      <c r="C42" s="80" t="s">
        <v>507</v>
      </c>
      <c r="D42" s="80" t="s">
        <v>1222</v>
      </c>
      <c r="E42" s="80" t="s">
        <v>18</v>
      </c>
      <c r="F42" s="77" t="s">
        <v>1380</v>
      </c>
      <c r="G42" s="77" t="s">
        <v>1381</v>
      </c>
      <c r="H42" s="77" t="s">
        <v>61</v>
      </c>
      <c r="I42" s="77" t="s">
        <v>1224</v>
      </c>
      <c r="J42" s="81">
        <v>44055</v>
      </c>
      <c r="K42" s="77"/>
      <c r="L42" s="77" t="str">
        <f>LEFT(Table_5[[#This Row],[Cedula]],4)&amp;"_"&amp;COUNTIF($Q$2:$Q$76,$Q42)&amp;"_"&amp;COUNTIF($Q$2:Q42,$Q42)</f>
        <v>1982_1_1</v>
      </c>
      <c r="M42" s="77" t="str">
        <f>Table_5[[#This Row],[Correlativo Beneficiaries]]&amp;"_"&amp;TEXT(COUNTIF($L$2:L42,Table_5[[#This Row],[Correlativo Beneficiaries]]),"0000")</f>
        <v>1982_1_1_0001</v>
      </c>
      <c r="N42" s="77" t="s">
        <v>1458</v>
      </c>
      <c r="O42" s="77" t="s">
        <v>1002</v>
      </c>
      <c r="P42" s="77" t="s">
        <v>671</v>
      </c>
      <c r="Q42" s="77">
        <v>19827918</v>
      </c>
      <c r="R42" s="77" t="s">
        <v>66</v>
      </c>
      <c r="S42" s="77">
        <v>31</v>
      </c>
      <c r="T42" s="77" t="str">
        <f>IF(Table_5[[#This Row],[Edad]]="","",IF(Table_5[[#This Row],[Edad]]&lt;=4,"&lt;5",IF(Table_5[[#This Row],[Edad]]&lt;=17,"5-17",IF(Table_5[[#This Row],[Edad]]&lt;=49,"18-49","&gt;50"))))</f>
        <v>18-49</v>
      </c>
      <c r="U42" s="77"/>
      <c r="V42" s="77"/>
      <c r="W42" s="77" t="s">
        <v>68</v>
      </c>
      <c r="X42" s="77" t="s">
        <v>67</v>
      </c>
      <c r="Y42" s="77" t="s">
        <v>68</v>
      </c>
      <c r="Z42" s="82" t="s">
        <v>68</v>
      </c>
      <c r="AA42" s="82" t="s">
        <v>68</v>
      </c>
      <c r="AB42" s="82" t="s">
        <v>68</v>
      </c>
      <c r="AC42" s="82" t="s">
        <v>68</v>
      </c>
      <c r="AD42" s="82" t="s">
        <v>68</v>
      </c>
      <c r="AE42" s="82" t="s">
        <v>67</v>
      </c>
      <c r="AF42" s="82" t="s">
        <v>68</v>
      </c>
      <c r="AG42" s="82" t="s">
        <v>68</v>
      </c>
      <c r="AH42" s="82" t="s">
        <v>68</v>
      </c>
      <c r="AI42" s="82" t="s">
        <v>68</v>
      </c>
      <c r="AJ42" s="82" t="s">
        <v>68</v>
      </c>
      <c r="AK42" s="82"/>
    </row>
    <row r="43" spans="1:37" ht="15.75" customHeight="1">
      <c r="A43" s="77">
        <v>42</v>
      </c>
      <c r="B43" s="80" t="s">
        <v>1221</v>
      </c>
      <c r="C43" s="80" t="s">
        <v>507</v>
      </c>
      <c r="D43" s="80" t="s">
        <v>1222</v>
      </c>
      <c r="E43" s="80" t="s">
        <v>18</v>
      </c>
      <c r="F43" s="77" t="s">
        <v>1380</v>
      </c>
      <c r="G43" s="77" t="s">
        <v>1381</v>
      </c>
      <c r="H43" s="77" t="s">
        <v>61</v>
      </c>
      <c r="I43" s="77" t="s">
        <v>1224</v>
      </c>
      <c r="J43" s="81">
        <v>44055</v>
      </c>
      <c r="K43" s="77"/>
      <c r="L43" s="77" t="str">
        <f>LEFT(Table_5[[#This Row],[Cedula]],4)&amp;"_"&amp;COUNTIF($Q$2:$Q$76,$Q43)&amp;"_"&amp;COUNTIF($Q$2:Q43,$Q43)</f>
        <v>7431_1_1</v>
      </c>
      <c r="M43" s="77" t="str">
        <f>Table_5[[#This Row],[Correlativo Beneficiaries]]&amp;"_"&amp;TEXT(COUNTIF($L$2:L43,Table_5[[#This Row],[Correlativo Beneficiaries]]),"0000")</f>
        <v>7431_1_1_0001</v>
      </c>
      <c r="N43" s="77" t="s">
        <v>886</v>
      </c>
      <c r="O43" s="77" t="s">
        <v>891</v>
      </c>
      <c r="P43" s="77" t="s">
        <v>1459</v>
      </c>
      <c r="Q43" s="77">
        <v>7431940</v>
      </c>
      <c r="R43" s="77" t="s">
        <v>79</v>
      </c>
      <c r="S43" s="77">
        <v>49</v>
      </c>
      <c r="T43" s="77" t="str">
        <f>IF(Table_5[[#This Row],[Edad]]="","",IF(Table_5[[#This Row],[Edad]]&lt;=4,"&lt;5",IF(Table_5[[#This Row],[Edad]]&lt;=17,"5-17",IF(Table_5[[#This Row],[Edad]]&lt;=49,"18-49","&gt;50"))))</f>
        <v>18-49</v>
      </c>
      <c r="U43" s="77"/>
      <c r="V43" s="77"/>
      <c r="W43" s="77" t="s">
        <v>68</v>
      </c>
      <c r="X43" s="77" t="s">
        <v>67</v>
      </c>
      <c r="Y43" s="77" t="s">
        <v>68</v>
      </c>
      <c r="Z43" s="82" t="s">
        <v>68</v>
      </c>
      <c r="AA43" s="82" t="s">
        <v>68</v>
      </c>
      <c r="AB43" s="82" t="s">
        <v>68</v>
      </c>
      <c r="AC43" s="82" t="s">
        <v>68</v>
      </c>
      <c r="AD43" s="82" t="s">
        <v>68</v>
      </c>
      <c r="AE43" s="82" t="s">
        <v>67</v>
      </c>
      <c r="AF43" s="82" t="s">
        <v>67</v>
      </c>
      <c r="AG43" s="82" t="s">
        <v>68</v>
      </c>
      <c r="AH43" s="82" t="s">
        <v>68</v>
      </c>
      <c r="AI43" s="82" t="s">
        <v>68</v>
      </c>
      <c r="AJ43" s="82" t="s">
        <v>68</v>
      </c>
      <c r="AK43" s="82"/>
    </row>
    <row r="44" spans="1:37" ht="15.75" customHeight="1">
      <c r="A44" s="77">
        <v>43</v>
      </c>
      <c r="B44" s="80" t="s">
        <v>1221</v>
      </c>
      <c r="C44" s="80" t="s">
        <v>507</v>
      </c>
      <c r="D44" s="80" t="s">
        <v>1222</v>
      </c>
      <c r="E44" s="80" t="s">
        <v>18</v>
      </c>
      <c r="F44" s="77" t="s">
        <v>1380</v>
      </c>
      <c r="G44" s="77" t="s">
        <v>1381</v>
      </c>
      <c r="H44" s="77" t="s">
        <v>61</v>
      </c>
      <c r="I44" s="77" t="s">
        <v>1224</v>
      </c>
      <c r="J44" s="81">
        <v>44055</v>
      </c>
      <c r="K44" s="77"/>
      <c r="L44" s="77" t="str">
        <f>LEFT(Table_5[[#This Row],[Cedula]],4)&amp;"_"&amp;COUNTIF($Q$2:$Q$76,$Q44)&amp;"_"&amp;COUNTIF($Q$2:Q44,$Q44)</f>
        <v>2092_1_1</v>
      </c>
      <c r="M44" s="77" t="str">
        <f>Table_5[[#This Row],[Correlativo Beneficiaries]]&amp;"_"&amp;TEXT(COUNTIF($L$2:L44,Table_5[[#This Row],[Correlativo Beneficiaries]]),"0000")</f>
        <v>2092_1_1_0001</v>
      </c>
      <c r="N44" s="77" t="s">
        <v>1302</v>
      </c>
      <c r="O44" s="77" t="s">
        <v>158</v>
      </c>
      <c r="P44" s="77" t="s">
        <v>1460</v>
      </c>
      <c r="Q44" s="77">
        <v>20923740</v>
      </c>
      <c r="R44" s="77" t="s">
        <v>66</v>
      </c>
      <c r="S44" s="77">
        <v>35</v>
      </c>
      <c r="T44" s="77" t="str">
        <f>IF(Table_5[[#This Row],[Edad]]="","",IF(Table_5[[#This Row],[Edad]]&lt;=4,"&lt;5",IF(Table_5[[#This Row],[Edad]]&lt;=17,"5-17",IF(Table_5[[#This Row],[Edad]]&lt;=49,"18-49","&gt;50"))))</f>
        <v>18-49</v>
      </c>
      <c r="U44" s="77">
        <v>4262074991</v>
      </c>
      <c r="V44" s="77" t="s">
        <v>1461</v>
      </c>
      <c r="W44" s="77" t="s">
        <v>68</v>
      </c>
      <c r="X44" s="77" t="s">
        <v>67</v>
      </c>
      <c r="Y44" s="77" t="s">
        <v>68</v>
      </c>
      <c r="Z44" s="82" t="s">
        <v>68</v>
      </c>
      <c r="AA44" s="82" t="s">
        <v>68</v>
      </c>
      <c r="AB44" s="82" t="s">
        <v>68</v>
      </c>
      <c r="AC44" s="82" t="s">
        <v>68</v>
      </c>
      <c r="AD44" s="82" t="s">
        <v>68</v>
      </c>
      <c r="AE44" s="82" t="s">
        <v>67</v>
      </c>
      <c r="AF44" s="82" t="s">
        <v>68</v>
      </c>
      <c r="AG44" s="82" t="s">
        <v>68</v>
      </c>
      <c r="AH44" s="82" t="s">
        <v>68</v>
      </c>
      <c r="AI44" s="82" t="s">
        <v>68</v>
      </c>
      <c r="AJ44" s="82" t="s">
        <v>68</v>
      </c>
      <c r="AK44" s="82"/>
    </row>
    <row r="45" spans="1:37" ht="15.75" customHeight="1">
      <c r="A45" s="77">
        <v>44</v>
      </c>
      <c r="B45" s="80" t="s">
        <v>1221</v>
      </c>
      <c r="C45" s="80" t="s">
        <v>507</v>
      </c>
      <c r="D45" s="80" t="s">
        <v>1222</v>
      </c>
      <c r="E45" s="80" t="s">
        <v>18</v>
      </c>
      <c r="F45" s="77" t="s">
        <v>1380</v>
      </c>
      <c r="G45" s="77" t="s">
        <v>1381</v>
      </c>
      <c r="H45" s="77" t="s">
        <v>61</v>
      </c>
      <c r="I45" s="77" t="s">
        <v>1224</v>
      </c>
      <c r="J45" s="81">
        <v>44055</v>
      </c>
      <c r="K45" s="77"/>
      <c r="L45" s="77" t="str">
        <f>LEFT(Table_5[[#This Row],[Cedula]],4)&amp;"_"&amp;COUNTIF($Q$2:$Q$76,$Q45)&amp;"_"&amp;COUNTIF($Q$2:Q45,$Q45)</f>
        <v>1378_1_1</v>
      </c>
      <c r="M45" s="77" t="str">
        <f>Table_5[[#This Row],[Correlativo Beneficiaries]]&amp;"_"&amp;TEXT(COUNTIF($L$2:L45,Table_5[[#This Row],[Correlativo Beneficiaries]]),"0000")</f>
        <v>1378_1_1_0001</v>
      </c>
      <c r="N45" s="77" t="s">
        <v>1462</v>
      </c>
      <c r="O45" s="77" t="s">
        <v>668</v>
      </c>
      <c r="P45" s="77" t="s">
        <v>1463</v>
      </c>
      <c r="Q45" s="77">
        <v>13785349</v>
      </c>
      <c r="R45" s="77" t="s">
        <v>66</v>
      </c>
      <c r="S45" s="77">
        <v>42</v>
      </c>
      <c r="T45" s="77" t="str">
        <f>IF(Table_5[[#This Row],[Edad]]="","",IF(Table_5[[#This Row],[Edad]]&lt;=4,"&lt;5",IF(Table_5[[#This Row],[Edad]]&lt;=17,"5-17",IF(Table_5[[#This Row],[Edad]]&lt;=49,"18-49","&gt;50"))))</f>
        <v>18-49</v>
      </c>
      <c r="U45" s="77">
        <v>4264527813</v>
      </c>
      <c r="V45" s="77" t="s">
        <v>1464</v>
      </c>
      <c r="W45" s="77" t="s">
        <v>67</v>
      </c>
      <c r="X45" s="77" t="s">
        <v>67</v>
      </c>
      <c r="Y45" s="77" t="s">
        <v>68</v>
      </c>
      <c r="Z45" s="82" t="s">
        <v>68</v>
      </c>
      <c r="AA45" s="82" t="s">
        <v>68</v>
      </c>
      <c r="AB45" s="82" t="s">
        <v>68</v>
      </c>
      <c r="AC45" s="82" t="s">
        <v>68</v>
      </c>
      <c r="AD45" s="82" t="s">
        <v>68</v>
      </c>
      <c r="AE45" s="82" t="s">
        <v>67</v>
      </c>
      <c r="AF45" s="82" t="s">
        <v>68</v>
      </c>
      <c r="AG45" s="82" t="s">
        <v>68</v>
      </c>
      <c r="AH45" s="82" t="s">
        <v>68</v>
      </c>
      <c r="AI45" s="82" t="s">
        <v>68</v>
      </c>
      <c r="AJ45" s="82" t="s">
        <v>68</v>
      </c>
      <c r="AK45" s="82"/>
    </row>
    <row r="46" spans="1:37" ht="15.75" customHeight="1">
      <c r="A46" s="77">
        <v>45</v>
      </c>
      <c r="B46" s="80" t="s">
        <v>1221</v>
      </c>
      <c r="C46" s="80" t="s">
        <v>507</v>
      </c>
      <c r="D46" s="80" t="s">
        <v>1222</v>
      </c>
      <c r="E46" s="80" t="s">
        <v>18</v>
      </c>
      <c r="F46" s="77" t="s">
        <v>1380</v>
      </c>
      <c r="G46" s="77" t="s">
        <v>1381</v>
      </c>
      <c r="H46" s="77" t="s">
        <v>61</v>
      </c>
      <c r="I46" s="77" t="s">
        <v>1224</v>
      </c>
      <c r="J46" s="81">
        <v>44055</v>
      </c>
      <c r="K46" s="77"/>
      <c r="L46" s="77" t="str">
        <f>LEFT(Table_5[[#This Row],[Cedula]],4)&amp;"_"&amp;COUNTIF($Q$2:$Q$76,$Q46)&amp;"_"&amp;COUNTIF($Q$2:Q46,$Q46)</f>
        <v>1865_1_1</v>
      </c>
      <c r="M46" s="77" t="str">
        <f>Table_5[[#This Row],[Correlativo Beneficiaries]]&amp;"_"&amp;TEXT(COUNTIF($L$2:L46,Table_5[[#This Row],[Correlativo Beneficiaries]]),"0000")</f>
        <v>1865_1_1_0001</v>
      </c>
      <c r="N46" s="77" t="s">
        <v>1465</v>
      </c>
      <c r="O46" s="77" t="s">
        <v>1240</v>
      </c>
      <c r="P46" s="77" t="s">
        <v>671</v>
      </c>
      <c r="Q46" s="77">
        <v>18654395</v>
      </c>
      <c r="R46" s="77" t="s">
        <v>66</v>
      </c>
      <c r="S46" s="77">
        <v>33</v>
      </c>
      <c r="T46" s="77" t="str">
        <f>IF(Table_5[[#This Row],[Edad]]="","",IF(Table_5[[#This Row],[Edad]]&lt;=4,"&lt;5",IF(Table_5[[#This Row],[Edad]]&lt;=17,"5-17",IF(Table_5[[#This Row],[Edad]]&lt;=49,"18-49","&gt;50"))))</f>
        <v>18-49</v>
      </c>
      <c r="U46" s="77">
        <v>4266585672</v>
      </c>
      <c r="V46" s="77" t="s">
        <v>1466</v>
      </c>
      <c r="W46" s="77" t="s">
        <v>68</v>
      </c>
      <c r="X46" s="77" t="s">
        <v>67</v>
      </c>
      <c r="Y46" s="77" t="s">
        <v>68</v>
      </c>
      <c r="Z46" s="82" t="s">
        <v>68</v>
      </c>
      <c r="AA46" s="82" t="s">
        <v>68</v>
      </c>
      <c r="AB46" s="82" t="s">
        <v>67</v>
      </c>
      <c r="AC46" s="82" t="s">
        <v>68</v>
      </c>
      <c r="AD46" s="82" t="s">
        <v>68</v>
      </c>
      <c r="AE46" s="82" t="s">
        <v>67</v>
      </c>
      <c r="AF46" s="82" t="s">
        <v>68</v>
      </c>
      <c r="AG46" s="82" t="s">
        <v>68</v>
      </c>
      <c r="AH46" s="82" t="s">
        <v>68</v>
      </c>
      <c r="AI46" s="82" t="s">
        <v>68</v>
      </c>
      <c r="AJ46" s="82" t="s">
        <v>68</v>
      </c>
      <c r="AK46" s="82"/>
    </row>
    <row r="47" spans="1:37" ht="15.75" customHeight="1">
      <c r="A47" s="77">
        <v>46</v>
      </c>
      <c r="B47" s="80" t="s">
        <v>1221</v>
      </c>
      <c r="C47" s="80" t="s">
        <v>507</v>
      </c>
      <c r="D47" s="80" t="s">
        <v>1222</v>
      </c>
      <c r="E47" s="80" t="s">
        <v>18</v>
      </c>
      <c r="F47" s="77" t="s">
        <v>1380</v>
      </c>
      <c r="G47" s="77" t="s">
        <v>1381</v>
      </c>
      <c r="H47" s="77" t="s">
        <v>61</v>
      </c>
      <c r="I47" s="77" t="s">
        <v>1224</v>
      </c>
      <c r="J47" s="81">
        <v>44055</v>
      </c>
      <c r="K47" s="77"/>
      <c r="L47" s="77" t="str">
        <f>LEFT(Table_5[[#This Row],[Cedula]],4)&amp;"_"&amp;COUNTIF($Q$2:$Q$76,$Q47)&amp;"_"&amp;COUNTIF($Q$2:Q47,$Q47)</f>
        <v>1916_1_1</v>
      </c>
      <c r="M47" s="77" t="str">
        <f>Table_5[[#This Row],[Correlativo Beneficiaries]]&amp;"_"&amp;TEXT(COUNTIF($L$2:L47,Table_5[[#This Row],[Correlativo Beneficiaries]]),"0000")</f>
        <v>1916_1_1_0001</v>
      </c>
      <c r="N47" s="77" t="s">
        <v>102</v>
      </c>
      <c r="O47" s="77"/>
      <c r="P47" s="77" t="s">
        <v>1467</v>
      </c>
      <c r="Q47" s="77">
        <v>19164619</v>
      </c>
      <c r="R47" s="77" t="s">
        <v>66</v>
      </c>
      <c r="S47" s="77">
        <v>32</v>
      </c>
      <c r="T47" s="77" t="str">
        <f>IF(Table_5[[#This Row],[Edad]]="","",IF(Table_5[[#This Row],[Edad]]&lt;=4,"&lt;5",IF(Table_5[[#This Row],[Edad]]&lt;=17,"5-17",IF(Table_5[[#This Row],[Edad]]&lt;=49,"18-49","&gt;50"))))</f>
        <v>18-49</v>
      </c>
      <c r="U47" s="77">
        <v>4269536947</v>
      </c>
      <c r="V47" s="77" t="s">
        <v>1468</v>
      </c>
      <c r="W47" s="77" t="s">
        <v>68</v>
      </c>
      <c r="X47" s="77" t="s">
        <v>67</v>
      </c>
      <c r="Y47" s="77" t="s">
        <v>68</v>
      </c>
      <c r="Z47" s="82" t="s">
        <v>68</v>
      </c>
      <c r="AA47" s="82" t="s">
        <v>68</v>
      </c>
      <c r="AB47" s="82" t="s">
        <v>68</v>
      </c>
      <c r="AC47" s="82" t="s">
        <v>68</v>
      </c>
      <c r="AD47" s="82" t="s">
        <v>68</v>
      </c>
      <c r="AE47" s="82" t="s">
        <v>67</v>
      </c>
      <c r="AF47" s="82" t="s">
        <v>68</v>
      </c>
      <c r="AG47" s="82" t="s">
        <v>68</v>
      </c>
      <c r="AH47" s="82" t="s">
        <v>68</v>
      </c>
      <c r="AI47" s="82" t="s">
        <v>68</v>
      </c>
      <c r="AJ47" s="82" t="s">
        <v>68</v>
      </c>
      <c r="AK47" s="82"/>
    </row>
    <row r="48" spans="1:37" ht="15.75" customHeight="1">
      <c r="A48" s="77">
        <v>47</v>
      </c>
      <c r="B48" s="80" t="s">
        <v>1221</v>
      </c>
      <c r="C48" s="80" t="s">
        <v>507</v>
      </c>
      <c r="D48" s="80" t="s">
        <v>1222</v>
      </c>
      <c r="E48" s="80" t="s">
        <v>18</v>
      </c>
      <c r="F48" s="77" t="s">
        <v>1380</v>
      </c>
      <c r="G48" s="77" t="s">
        <v>1381</v>
      </c>
      <c r="H48" s="77" t="s">
        <v>61</v>
      </c>
      <c r="I48" s="77" t="s">
        <v>1224</v>
      </c>
      <c r="J48" s="81">
        <v>44055</v>
      </c>
      <c r="K48" s="77"/>
      <c r="L48" s="77" t="str">
        <f>LEFT(Table_5[[#This Row],[Cedula]],4)&amp;"_"&amp;COUNTIF($Q$2:$Q$76,$Q48)&amp;"_"&amp;COUNTIF($Q$2:Q48,$Q48)</f>
        <v>2776_1_1</v>
      </c>
      <c r="M48" s="77" t="str">
        <f>Table_5[[#This Row],[Correlativo Beneficiaries]]&amp;"_"&amp;TEXT(COUNTIF($L$2:L48,Table_5[[#This Row],[Correlativo Beneficiaries]]),"0000")</f>
        <v>2776_1_1_0001</v>
      </c>
      <c r="N48" s="77" t="s">
        <v>487</v>
      </c>
      <c r="O48" s="77"/>
      <c r="P48" s="77" t="s">
        <v>1469</v>
      </c>
      <c r="Q48" s="77">
        <v>27760361</v>
      </c>
      <c r="R48" s="77" t="s">
        <v>66</v>
      </c>
      <c r="S48" s="77">
        <v>19</v>
      </c>
      <c r="T48" s="77" t="str">
        <f>IF(Table_5[[#This Row],[Edad]]="","",IF(Table_5[[#This Row],[Edad]]&lt;=4,"&lt;5",IF(Table_5[[#This Row],[Edad]]&lt;=17,"5-17",IF(Table_5[[#This Row],[Edad]]&lt;=49,"18-49","&gt;50"))))</f>
        <v>18-49</v>
      </c>
      <c r="U48" s="77"/>
      <c r="V48" s="77"/>
      <c r="W48" s="77" t="s">
        <v>68</v>
      </c>
      <c r="X48" s="77" t="s">
        <v>67</v>
      </c>
      <c r="Y48" s="77" t="s">
        <v>68</v>
      </c>
      <c r="Z48" s="82" t="s">
        <v>68</v>
      </c>
      <c r="AA48" s="82" t="s">
        <v>68</v>
      </c>
      <c r="AB48" s="82" t="s">
        <v>68</v>
      </c>
      <c r="AC48" s="82" t="s">
        <v>68</v>
      </c>
      <c r="AD48" s="82" t="s">
        <v>68</v>
      </c>
      <c r="AE48" s="82" t="s">
        <v>67</v>
      </c>
      <c r="AF48" s="82" t="s">
        <v>68</v>
      </c>
      <c r="AG48" s="82" t="s">
        <v>68</v>
      </c>
      <c r="AH48" s="82" t="s">
        <v>68</v>
      </c>
      <c r="AI48" s="82" t="s">
        <v>68</v>
      </c>
      <c r="AJ48" s="82" t="s">
        <v>68</v>
      </c>
      <c r="AK48" s="82"/>
    </row>
    <row r="49" spans="1:37" ht="15.75" customHeight="1">
      <c r="A49" s="77">
        <v>48</v>
      </c>
      <c r="B49" s="80" t="s">
        <v>1221</v>
      </c>
      <c r="C49" s="80" t="s">
        <v>507</v>
      </c>
      <c r="D49" s="80" t="s">
        <v>1222</v>
      </c>
      <c r="E49" s="80" t="s">
        <v>18</v>
      </c>
      <c r="F49" s="77" t="s">
        <v>1380</v>
      </c>
      <c r="G49" s="77" t="s">
        <v>1381</v>
      </c>
      <c r="H49" s="77" t="s">
        <v>61</v>
      </c>
      <c r="I49" s="77" t="s">
        <v>1224</v>
      </c>
      <c r="J49" s="81">
        <v>44055</v>
      </c>
      <c r="K49" s="77"/>
      <c r="L49" s="77" t="str">
        <f>LEFT(Table_5[[#This Row],[Cedula]],4)&amp;"_"&amp;COUNTIF($Q$2:$Q$76,$Q49)&amp;"_"&amp;COUNTIF($Q$2:Q49,$Q49)</f>
        <v>2390_1_1</v>
      </c>
      <c r="M49" s="77" t="str">
        <f>Table_5[[#This Row],[Correlativo Beneficiaries]]&amp;"_"&amp;TEXT(COUNTIF($L$2:L49,Table_5[[#This Row],[Correlativo Beneficiaries]]),"0000")</f>
        <v>2390_1_1_0002</v>
      </c>
      <c r="N49" s="77" t="s">
        <v>177</v>
      </c>
      <c r="O49" s="77"/>
      <c r="P49" s="77" t="s">
        <v>72</v>
      </c>
      <c r="Q49" s="77">
        <v>23903027</v>
      </c>
      <c r="R49" s="77" t="s">
        <v>66</v>
      </c>
      <c r="S49" s="77">
        <v>25</v>
      </c>
      <c r="T49" s="77" t="str">
        <f>IF(Table_5[[#This Row],[Edad]]="","",IF(Table_5[[#This Row],[Edad]]&lt;=4,"&lt;5",IF(Table_5[[#This Row],[Edad]]&lt;=17,"5-17",IF(Table_5[[#This Row],[Edad]]&lt;=49,"18-49","&gt;50"))))</f>
        <v>18-49</v>
      </c>
      <c r="U49" s="77"/>
      <c r="V49" s="77"/>
      <c r="W49" s="77" t="s">
        <v>67</v>
      </c>
      <c r="X49" s="77" t="s">
        <v>67</v>
      </c>
      <c r="Y49" s="77" t="s">
        <v>68</v>
      </c>
      <c r="Z49" s="82" t="s">
        <v>68</v>
      </c>
      <c r="AA49" s="82" t="s">
        <v>68</v>
      </c>
      <c r="AB49" s="82" t="s">
        <v>67</v>
      </c>
      <c r="AC49" s="82" t="s">
        <v>68</v>
      </c>
      <c r="AD49" s="82" t="s">
        <v>68</v>
      </c>
      <c r="AE49" s="82" t="s">
        <v>67</v>
      </c>
      <c r="AF49" s="82" t="s">
        <v>68</v>
      </c>
      <c r="AG49" s="82" t="s">
        <v>68</v>
      </c>
      <c r="AH49" s="82" t="s">
        <v>68</v>
      </c>
      <c r="AI49" s="82" t="s">
        <v>68</v>
      </c>
      <c r="AJ49" s="82" t="s">
        <v>68</v>
      </c>
      <c r="AK49" s="82"/>
    </row>
    <row r="50" spans="1:37" ht="15.75" customHeight="1">
      <c r="A50" s="77">
        <v>49</v>
      </c>
      <c r="B50" s="80" t="s">
        <v>1221</v>
      </c>
      <c r="C50" s="80" t="s">
        <v>507</v>
      </c>
      <c r="D50" s="80" t="s">
        <v>1222</v>
      </c>
      <c r="E50" s="80" t="s">
        <v>18</v>
      </c>
      <c r="F50" s="77" t="s">
        <v>1380</v>
      </c>
      <c r="G50" s="77" t="s">
        <v>1381</v>
      </c>
      <c r="H50" s="77" t="s">
        <v>61</v>
      </c>
      <c r="I50" s="77" t="s">
        <v>1224</v>
      </c>
      <c r="J50" s="81">
        <v>44055</v>
      </c>
      <c r="K50" s="77"/>
      <c r="L50" s="77" t="str">
        <f>LEFT(Table_5[[#This Row],[Cedula]],4)&amp;"_"&amp;COUNTIF($Q$2:$Q$76,$Q50)&amp;"_"&amp;COUNTIF($Q$2:Q50,$Q50)</f>
        <v>1526_1_1</v>
      </c>
      <c r="M50" s="77" t="str">
        <f>Table_5[[#This Row],[Correlativo Beneficiaries]]&amp;"_"&amp;TEXT(COUNTIF($L$2:L50,Table_5[[#This Row],[Correlativo Beneficiaries]]),"0000")</f>
        <v>1526_1_1_0001</v>
      </c>
      <c r="N50" s="77" t="s">
        <v>1470</v>
      </c>
      <c r="O50" s="77"/>
      <c r="P50" s="77" t="s">
        <v>97</v>
      </c>
      <c r="Q50" s="77">
        <v>15265994</v>
      </c>
      <c r="R50" s="77" t="s">
        <v>66</v>
      </c>
      <c r="S50" s="77">
        <v>39</v>
      </c>
      <c r="T50" s="77" t="str">
        <f>IF(Table_5[[#This Row],[Edad]]="","",IF(Table_5[[#This Row],[Edad]]&lt;=4,"&lt;5",IF(Table_5[[#This Row],[Edad]]&lt;=17,"5-17",IF(Table_5[[#This Row],[Edad]]&lt;=49,"18-49","&gt;50"))))</f>
        <v>18-49</v>
      </c>
      <c r="U50" s="77">
        <v>4143555067</v>
      </c>
      <c r="V50" s="77" t="s">
        <v>1471</v>
      </c>
      <c r="W50" s="77" t="s">
        <v>68</v>
      </c>
      <c r="X50" s="77" t="s">
        <v>67</v>
      </c>
      <c r="Y50" s="77" t="s">
        <v>68</v>
      </c>
      <c r="Z50" s="82" t="s">
        <v>68</v>
      </c>
      <c r="AA50" s="82" t="s">
        <v>68</v>
      </c>
      <c r="AB50" s="82" t="s">
        <v>68</v>
      </c>
      <c r="AC50" s="82" t="s">
        <v>68</v>
      </c>
      <c r="AD50" s="82" t="s">
        <v>68</v>
      </c>
      <c r="AE50" s="82" t="s">
        <v>67</v>
      </c>
      <c r="AF50" s="82" t="s">
        <v>68</v>
      </c>
      <c r="AG50" s="82" t="s">
        <v>68</v>
      </c>
      <c r="AH50" s="82" t="s">
        <v>68</v>
      </c>
      <c r="AI50" s="82" t="s">
        <v>68</v>
      </c>
      <c r="AJ50" s="82" t="s">
        <v>68</v>
      </c>
      <c r="AK50" s="82"/>
    </row>
    <row r="51" spans="1:37" ht="15.75" customHeight="1">
      <c r="A51" s="77">
        <v>50</v>
      </c>
      <c r="B51" s="80" t="s">
        <v>1221</v>
      </c>
      <c r="C51" s="80" t="s">
        <v>507</v>
      </c>
      <c r="D51" s="80" t="s">
        <v>1222</v>
      </c>
      <c r="E51" s="80" t="s">
        <v>18</v>
      </c>
      <c r="F51" s="77" t="s">
        <v>1380</v>
      </c>
      <c r="G51" s="77" t="s">
        <v>1381</v>
      </c>
      <c r="H51" s="77" t="s">
        <v>61</v>
      </c>
      <c r="I51" s="77" t="s">
        <v>1224</v>
      </c>
      <c r="J51" s="81">
        <v>44055</v>
      </c>
      <c r="K51" s="77"/>
      <c r="L51" s="77" t="str">
        <f>LEFT(Table_5[[#This Row],[Cedula]],4)&amp;"_"&amp;COUNTIF($Q$2:$Q$76,$Q51)&amp;"_"&amp;COUNTIF($Q$2:Q51,$Q51)</f>
        <v>9622_1_1</v>
      </c>
      <c r="M51" s="77" t="str">
        <f>Table_5[[#This Row],[Correlativo Beneficiaries]]&amp;"_"&amp;TEXT(COUNTIF($L$2:L51,Table_5[[#This Row],[Correlativo Beneficiaries]]),"0000")</f>
        <v>9622_1_1_0001</v>
      </c>
      <c r="N51" s="77" t="s">
        <v>109</v>
      </c>
      <c r="O51" s="77"/>
      <c r="P51" s="77" t="s">
        <v>161</v>
      </c>
      <c r="Q51" s="77">
        <v>9622419</v>
      </c>
      <c r="R51" s="77" t="s">
        <v>66</v>
      </c>
      <c r="S51" s="77">
        <v>49</v>
      </c>
      <c r="T51" s="77" t="str">
        <f>IF(Table_5[[#This Row],[Edad]]="","",IF(Table_5[[#This Row],[Edad]]&lt;=4,"&lt;5",IF(Table_5[[#This Row],[Edad]]&lt;=17,"5-17",IF(Table_5[[#This Row],[Edad]]&lt;=49,"18-49","&gt;50"))))</f>
        <v>18-49</v>
      </c>
      <c r="U51" s="77">
        <v>4161503527</v>
      </c>
      <c r="V51" s="77" t="s">
        <v>1472</v>
      </c>
      <c r="W51" s="77" t="s">
        <v>68</v>
      </c>
      <c r="X51" s="77" t="s">
        <v>67</v>
      </c>
      <c r="Y51" s="77" t="s">
        <v>68</v>
      </c>
      <c r="Z51" s="82" t="s">
        <v>68</v>
      </c>
      <c r="AA51" s="82" t="s">
        <v>68</v>
      </c>
      <c r="AB51" s="82" t="s">
        <v>68</v>
      </c>
      <c r="AC51" s="82" t="s">
        <v>68</v>
      </c>
      <c r="AD51" s="82" t="s">
        <v>68</v>
      </c>
      <c r="AE51" s="82" t="s">
        <v>68</v>
      </c>
      <c r="AF51" s="82" t="s">
        <v>68</v>
      </c>
      <c r="AG51" s="82" t="s">
        <v>68</v>
      </c>
      <c r="AH51" s="82" t="s">
        <v>68</v>
      </c>
      <c r="AI51" s="82" t="s">
        <v>68</v>
      </c>
      <c r="AJ51" s="82" t="s">
        <v>68</v>
      </c>
      <c r="AK51" s="82"/>
    </row>
    <row r="52" spans="1:37" ht="15.75" customHeight="1">
      <c r="A52" s="77">
        <v>51</v>
      </c>
      <c r="B52" s="80" t="s">
        <v>1221</v>
      </c>
      <c r="C52" s="80" t="s">
        <v>507</v>
      </c>
      <c r="D52" s="80" t="s">
        <v>1222</v>
      </c>
      <c r="E52" s="80" t="s">
        <v>18</v>
      </c>
      <c r="F52" s="77" t="s">
        <v>1380</v>
      </c>
      <c r="G52" s="77" t="s">
        <v>1381</v>
      </c>
      <c r="H52" s="77" t="s">
        <v>61</v>
      </c>
      <c r="I52" s="77" t="s">
        <v>1224</v>
      </c>
      <c r="J52" s="81">
        <v>44055</v>
      </c>
      <c r="K52" s="77"/>
      <c r="L52" s="77" t="str">
        <f>LEFT(Table_5[[#This Row],[Cedula]],4)&amp;"_"&amp;COUNTIF($Q$2:$Q$76,$Q52)&amp;"_"&amp;COUNTIF($Q$2:Q52,$Q52)</f>
        <v>1480_1_1</v>
      </c>
      <c r="M52" s="77" t="str">
        <f>Table_5[[#This Row],[Correlativo Beneficiaries]]&amp;"_"&amp;TEXT(COUNTIF($L$2:L52,Table_5[[#This Row],[Correlativo Beneficiaries]]),"0000")</f>
        <v>1480_1_1_0001</v>
      </c>
      <c r="N52" s="77" t="s">
        <v>158</v>
      </c>
      <c r="O52" s="77"/>
      <c r="P52" s="77" t="s">
        <v>1473</v>
      </c>
      <c r="Q52" s="77">
        <v>14809015</v>
      </c>
      <c r="R52" s="77" t="s">
        <v>66</v>
      </c>
      <c r="S52" s="77">
        <v>40</v>
      </c>
      <c r="T52" s="77" t="str">
        <f>IF(Table_5[[#This Row],[Edad]]="","",IF(Table_5[[#This Row],[Edad]]&lt;=4,"&lt;5",IF(Table_5[[#This Row],[Edad]]&lt;=17,"5-17",IF(Table_5[[#This Row],[Edad]]&lt;=49,"18-49","&gt;50"))))</f>
        <v>18-49</v>
      </c>
      <c r="U52" s="77">
        <v>4245000353</v>
      </c>
      <c r="V52" s="77" t="s">
        <v>1474</v>
      </c>
      <c r="W52" s="77" t="s">
        <v>68</v>
      </c>
      <c r="X52" s="77" t="s">
        <v>67</v>
      </c>
      <c r="Y52" s="77" t="s">
        <v>68</v>
      </c>
      <c r="Z52" s="82" t="s">
        <v>68</v>
      </c>
      <c r="AA52" s="82" t="s">
        <v>68</v>
      </c>
      <c r="AB52" s="82" t="s">
        <v>68</v>
      </c>
      <c r="AC52" s="82" t="s">
        <v>68</v>
      </c>
      <c r="AD52" s="82" t="s">
        <v>68</v>
      </c>
      <c r="AE52" s="82" t="s">
        <v>68</v>
      </c>
      <c r="AF52" s="82" t="s">
        <v>68</v>
      </c>
      <c r="AG52" s="82" t="s">
        <v>68</v>
      </c>
      <c r="AH52" s="82" t="s">
        <v>68</v>
      </c>
      <c r="AI52" s="82" t="s">
        <v>68</v>
      </c>
      <c r="AJ52" s="82" t="s">
        <v>68</v>
      </c>
      <c r="AK52" s="82"/>
    </row>
    <row r="53" spans="1:37" ht="15.75" customHeight="1">
      <c r="A53" s="77">
        <v>52</v>
      </c>
      <c r="B53" s="80" t="s">
        <v>1221</v>
      </c>
      <c r="C53" s="80" t="s">
        <v>507</v>
      </c>
      <c r="D53" s="80" t="s">
        <v>1222</v>
      </c>
      <c r="E53" s="80" t="s">
        <v>18</v>
      </c>
      <c r="F53" s="77" t="s">
        <v>1380</v>
      </c>
      <c r="G53" s="77" t="s">
        <v>1381</v>
      </c>
      <c r="H53" s="77" t="s">
        <v>61</v>
      </c>
      <c r="I53" s="77" t="s">
        <v>1224</v>
      </c>
      <c r="J53" s="81">
        <v>44055</v>
      </c>
      <c r="K53" s="77"/>
      <c r="L53" s="77" t="str">
        <f>LEFT(Table_5[[#This Row],[Cedula]],4)&amp;"_"&amp;COUNTIF($Q$2:$Q$76,$Q53)&amp;"_"&amp;COUNTIF($Q$2:Q53,$Q53)</f>
        <v>1479_1_1</v>
      </c>
      <c r="M53" s="77" t="str">
        <f>Table_5[[#This Row],[Correlativo Beneficiaries]]&amp;"_"&amp;TEXT(COUNTIF($L$2:L53,Table_5[[#This Row],[Correlativo Beneficiaries]]),"0000")</f>
        <v>1479_1_1_0001</v>
      </c>
      <c r="N53" s="77" t="s">
        <v>464</v>
      </c>
      <c r="O53" s="77" t="s">
        <v>418</v>
      </c>
      <c r="P53" s="77" t="s">
        <v>1475</v>
      </c>
      <c r="Q53" s="77">
        <v>14796341</v>
      </c>
      <c r="R53" s="77" t="s">
        <v>66</v>
      </c>
      <c r="S53" s="77">
        <v>40</v>
      </c>
      <c r="T53" s="77" t="str">
        <f>IF(Table_5[[#This Row],[Edad]]="","",IF(Table_5[[#This Row],[Edad]]&lt;=4,"&lt;5",IF(Table_5[[#This Row],[Edad]]&lt;=17,"5-17",IF(Table_5[[#This Row],[Edad]]&lt;=49,"18-49","&gt;50"))))</f>
        <v>18-49</v>
      </c>
      <c r="U53" s="77">
        <v>4265541856</v>
      </c>
      <c r="V53" s="77" t="s">
        <v>1476</v>
      </c>
      <c r="W53" s="77" t="s">
        <v>67</v>
      </c>
      <c r="X53" s="77" t="s">
        <v>67</v>
      </c>
      <c r="Y53" s="77" t="s">
        <v>68</v>
      </c>
      <c r="Z53" s="82" t="s">
        <v>68</v>
      </c>
      <c r="AA53" s="82" t="s">
        <v>68</v>
      </c>
      <c r="AB53" s="82" t="s">
        <v>68</v>
      </c>
      <c r="AC53" s="82" t="s">
        <v>68</v>
      </c>
      <c r="AD53" s="82" t="s">
        <v>68</v>
      </c>
      <c r="AE53" s="82" t="s">
        <v>68</v>
      </c>
      <c r="AF53" s="82" t="s">
        <v>68</v>
      </c>
      <c r="AG53" s="82" t="s">
        <v>68</v>
      </c>
      <c r="AH53" s="82" t="s">
        <v>68</v>
      </c>
      <c r="AI53" s="82" t="s">
        <v>68</v>
      </c>
      <c r="AJ53" s="82" t="s">
        <v>68</v>
      </c>
      <c r="AK53" s="82"/>
    </row>
    <row r="54" spans="1:37" ht="15.75" customHeight="1">
      <c r="A54" s="77">
        <v>53</v>
      </c>
      <c r="B54" s="80" t="s">
        <v>1221</v>
      </c>
      <c r="C54" s="80" t="s">
        <v>507</v>
      </c>
      <c r="D54" s="80" t="s">
        <v>1222</v>
      </c>
      <c r="E54" s="80" t="s">
        <v>18</v>
      </c>
      <c r="F54" s="77" t="s">
        <v>1380</v>
      </c>
      <c r="G54" s="77" t="s">
        <v>1381</v>
      </c>
      <c r="H54" s="77" t="s">
        <v>61</v>
      </c>
      <c r="I54" s="77" t="s">
        <v>1224</v>
      </c>
      <c r="J54" s="81">
        <v>44055</v>
      </c>
      <c r="K54" s="77"/>
      <c r="L54" s="77" t="str">
        <f>LEFT(Table_5[[#This Row],[Cedula]],4)&amp;"_"&amp;COUNTIF($Q$2:$Q$76,$Q54)&amp;"_"&amp;COUNTIF($Q$2:Q54,$Q54)</f>
        <v>1544_1_1</v>
      </c>
      <c r="M54" s="77" t="str">
        <f>Table_5[[#This Row],[Correlativo Beneficiaries]]&amp;"_"&amp;TEXT(COUNTIF($L$2:L54,Table_5[[#This Row],[Correlativo Beneficiaries]]),"0000")</f>
        <v>1544_1_1_0002</v>
      </c>
      <c r="N54" s="77" t="s">
        <v>1477</v>
      </c>
      <c r="O54" s="77" t="s">
        <v>1478</v>
      </c>
      <c r="P54" s="77" t="s">
        <v>1479</v>
      </c>
      <c r="Q54" s="77">
        <v>15445447</v>
      </c>
      <c r="R54" s="77" t="s">
        <v>66</v>
      </c>
      <c r="S54" s="77">
        <v>39</v>
      </c>
      <c r="T54" s="77" t="str">
        <f>IF(Table_5[[#This Row],[Edad]]="","",IF(Table_5[[#This Row],[Edad]]&lt;=4,"&lt;5",IF(Table_5[[#This Row],[Edad]]&lt;=17,"5-17",IF(Table_5[[#This Row],[Edad]]&lt;=49,"18-49","&gt;50"))))</f>
        <v>18-49</v>
      </c>
      <c r="U54" s="77">
        <v>2518871503</v>
      </c>
      <c r="V54" s="77" t="s">
        <v>1480</v>
      </c>
      <c r="W54" s="77" t="s">
        <v>67</v>
      </c>
      <c r="X54" s="77" t="s">
        <v>67</v>
      </c>
      <c r="Y54" s="77" t="s">
        <v>68</v>
      </c>
      <c r="Z54" s="82" t="s">
        <v>68</v>
      </c>
      <c r="AA54" s="82" t="s">
        <v>68</v>
      </c>
      <c r="AB54" s="82" t="s">
        <v>68</v>
      </c>
      <c r="AC54" s="82" t="s">
        <v>68</v>
      </c>
      <c r="AD54" s="82" t="s">
        <v>68</v>
      </c>
      <c r="AE54" s="82" t="s">
        <v>68</v>
      </c>
      <c r="AF54" s="82" t="s">
        <v>68</v>
      </c>
      <c r="AG54" s="82" t="s">
        <v>68</v>
      </c>
      <c r="AH54" s="82" t="s">
        <v>68</v>
      </c>
      <c r="AI54" s="82" t="s">
        <v>68</v>
      </c>
      <c r="AJ54" s="82" t="s">
        <v>68</v>
      </c>
      <c r="AK54" s="82"/>
    </row>
    <row r="55" spans="1:37" ht="15.75" customHeight="1">
      <c r="A55" s="77">
        <v>54</v>
      </c>
      <c r="B55" s="80" t="s">
        <v>1221</v>
      </c>
      <c r="C55" s="80" t="s">
        <v>507</v>
      </c>
      <c r="D55" s="80" t="s">
        <v>1222</v>
      </c>
      <c r="E55" s="80" t="s">
        <v>18</v>
      </c>
      <c r="F55" s="77" t="s">
        <v>1380</v>
      </c>
      <c r="G55" s="77" t="s">
        <v>1381</v>
      </c>
      <c r="H55" s="77" t="s">
        <v>61</v>
      </c>
      <c r="I55" s="77" t="s">
        <v>1224</v>
      </c>
      <c r="J55" s="81">
        <v>44055</v>
      </c>
      <c r="K55" s="77"/>
      <c r="L55" s="77" t="str">
        <f>LEFT(Table_5[[#This Row],[Cedula]],4)&amp;"_"&amp;COUNTIF($Q$2:$Q$76,$Q55)&amp;"_"&amp;COUNTIF($Q$2:Q55,$Q55)</f>
        <v>4728_1_1</v>
      </c>
      <c r="M55" s="77" t="str">
        <f>Table_5[[#This Row],[Correlativo Beneficiaries]]&amp;"_"&amp;TEXT(COUNTIF($L$2:L55,Table_5[[#This Row],[Correlativo Beneficiaries]]),"0000")</f>
        <v>4728_1_1_0001</v>
      </c>
      <c r="N55" s="77" t="s">
        <v>1481</v>
      </c>
      <c r="O55" s="77"/>
      <c r="P55" s="77" t="s">
        <v>1482</v>
      </c>
      <c r="Q55" s="77">
        <v>4728508</v>
      </c>
      <c r="R55" s="77" t="s">
        <v>66</v>
      </c>
      <c r="S55" s="77">
        <v>68</v>
      </c>
      <c r="T55" s="77" t="str">
        <f>IF(Table_5[[#This Row],[Edad]]="","",IF(Table_5[[#This Row],[Edad]]&lt;=4,"&lt;5",IF(Table_5[[#This Row],[Edad]]&lt;=17,"5-17",IF(Table_5[[#This Row],[Edad]]&lt;=49,"18-49","&gt;50"))))</f>
        <v>&gt;50</v>
      </c>
      <c r="U55" s="77">
        <v>4164928064</v>
      </c>
      <c r="V55" s="77" t="s">
        <v>1483</v>
      </c>
      <c r="W55" s="77" t="s">
        <v>67</v>
      </c>
      <c r="X55" s="77" t="s">
        <v>67</v>
      </c>
      <c r="Y55" s="77" t="s">
        <v>68</v>
      </c>
      <c r="Z55" s="82" t="s">
        <v>68</v>
      </c>
      <c r="AA55" s="82" t="s">
        <v>68</v>
      </c>
      <c r="AB55" s="82" t="s">
        <v>68</v>
      </c>
      <c r="AC55" s="82" t="s">
        <v>68</v>
      </c>
      <c r="AD55" s="82" t="s">
        <v>68</v>
      </c>
      <c r="AE55" s="82" t="s">
        <v>68</v>
      </c>
      <c r="AF55" s="82" t="s">
        <v>68</v>
      </c>
      <c r="AG55" s="82" t="s">
        <v>68</v>
      </c>
      <c r="AH55" s="82" t="s">
        <v>68</v>
      </c>
      <c r="AI55" s="82" t="s">
        <v>68</v>
      </c>
      <c r="AJ55" s="82" t="s">
        <v>67</v>
      </c>
      <c r="AK55" s="82"/>
    </row>
    <row r="56" spans="1:37" ht="15.75" customHeight="1">
      <c r="A56" s="77">
        <v>55</v>
      </c>
      <c r="B56" s="80" t="s">
        <v>1221</v>
      </c>
      <c r="C56" s="80" t="s">
        <v>507</v>
      </c>
      <c r="D56" s="80" t="s">
        <v>1222</v>
      </c>
      <c r="E56" s="80" t="s">
        <v>18</v>
      </c>
      <c r="F56" s="77" t="s">
        <v>1380</v>
      </c>
      <c r="G56" s="77" t="s">
        <v>1381</v>
      </c>
      <c r="H56" s="77" t="s">
        <v>61</v>
      </c>
      <c r="I56" s="77" t="s">
        <v>1224</v>
      </c>
      <c r="J56" s="81">
        <v>44045</v>
      </c>
      <c r="K56" s="77"/>
      <c r="L56" s="77" t="str">
        <f>LEFT(Table_5[[#This Row],[Cedula]],4)&amp;"_"&amp;COUNTIF($Q$2:$Q$76,$Q56)&amp;"_"&amp;COUNTIF($Q$2:Q56,$Q56)</f>
        <v>1389_1_1</v>
      </c>
      <c r="M56" s="77" t="str">
        <f>Table_5[[#This Row],[Correlativo Beneficiaries]]&amp;"_"&amp;TEXT(COUNTIF($L$2:L56,Table_5[[#This Row],[Correlativo Beneficiaries]]),"0000")</f>
        <v>1389_1_1_0001</v>
      </c>
      <c r="N56" s="77" t="s">
        <v>1484</v>
      </c>
      <c r="O56" s="77"/>
      <c r="P56" s="77" t="s">
        <v>1485</v>
      </c>
      <c r="Q56" s="77">
        <v>13896947</v>
      </c>
      <c r="R56" s="77" t="s">
        <v>66</v>
      </c>
      <c r="S56" s="77">
        <v>43</v>
      </c>
      <c r="T56" s="77" t="str">
        <f>IF(Table_5[[#This Row],[Edad]]="","",IF(Table_5[[#This Row],[Edad]]&lt;=4,"&lt;5",IF(Table_5[[#This Row],[Edad]]&lt;=17,"5-17",IF(Table_5[[#This Row],[Edad]]&lt;=49,"18-49","&gt;50"))))</f>
        <v>18-49</v>
      </c>
      <c r="U56" s="77"/>
      <c r="V56" s="77"/>
      <c r="W56" s="77" t="s">
        <v>68</v>
      </c>
      <c r="X56" s="77" t="s">
        <v>67</v>
      </c>
      <c r="Y56" s="77" t="s">
        <v>68</v>
      </c>
      <c r="Z56" s="82" t="s">
        <v>68</v>
      </c>
      <c r="AA56" s="82" t="s">
        <v>68</v>
      </c>
      <c r="AB56" s="82" t="s">
        <v>68</v>
      </c>
      <c r="AC56" s="82" t="s">
        <v>68</v>
      </c>
      <c r="AD56" s="82" t="s">
        <v>68</v>
      </c>
      <c r="AE56" s="82" t="s">
        <v>68</v>
      </c>
      <c r="AF56" s="82" t="s">
        <v>68</v>
      </c>
      <c r="AG56" s="82" t="s">
        <v>68</v>
      </c>
      <c r="AH56" s="82" t="s">
        <v>68</v>
      </c>
      <c r="AI56" s="82" t="s">
        <v>68</v>
      </c>
      <c r="AJ56" s="82" t="s">
        <v>68</v>
      </c>
      <c r="AK56" s="82"/>
    </row>
    <row r="57" spans="1:37" ht="15.75" customHeight="1">
      <c r="A57" s="77">
        <v>56</v>
      </c>
      <c r="B57" s="80" t="s">
        <v>1221</v>
      </c>
      <c r="C57" s="80" t="s">
        <v>507</v>
      </c>
      <c r="D57" s="80" t="s">
        <v>1222</v>
      </c>
      <c r="E57" s="80" t="s">
        <v>18</v>
      </c>
      <c r="F57" s="77" t="s">
        <v>1380</v>
      </c>
      <c r="G57" s="77" t="s">
        <v>1381</v>
      </c>
      <c r="H57" s="77" t="s">
        <v>61</v>
      </c>
      <c r="I57" s="77" t="s">
        <v>1224</v>
      </c>
      <c r="J57" s="81">
        <v>44055</v>
      </c>
      <c r="K57" s="77"/>
      <c r="L57" s="77" t="str">
        <f>LEFT(Table_5[[#This Row],[Cedula]],4)&amp;"_"&amp;COUNTIF($Q$2:$Q$76,$Q57)&amp;"_"&amp;COUNTIF($Q$2:Q57,$Q57)</f>
        <v>2585_1_1</v>
      </c>
      <c r="M57" s="77" t="str">
        <f>Table_5[[#This Row],[Correlativo Beneficiaries]]&amp;"_"&amp;TEXT(COUNTIF($L$2:L57,Table_5[[#This Row],[Correlativo Beneficiaries]]),"0000")</f>
        <v>2585_1_1_0001</v>
      </c>
      <c r="N57" s="77" t="s">
        <v>1386</v>
      </c>
      <c r="O57" s="77" t="s">
        <v>1486</v>
      </c>
      <c r="P57" s="77" t="s">
        <v>123</v>
      </c>
      <c r="Q57" s="77">
        <v>25857736</v>
      </c>
      <c r="R57" s="77" t="s">
        <v>66</v>
      </c>
      <c r="S57" s="77">
        <v>25</v>
      </c>
      <c r="T57" s="77" t="str">
        <f>IF(Table_5[[#This Row],[Edad]]="","",IF(Table_5[[#This Row],[Edad]]&lt;=4,"&lt;5",IF(Table_5[[#This Row],[Edad]]&lt;=17,"5-17",IF(Table_5[[#This Row],[Edad]]&lt;=49,"18-49","&gt;50"))))</f>
        <v>18-49</v>
      </c>
      <c r="U57" s="77">
        <v>4163534769</v>
      </c>
      <c r="V57" s="77" t="s">
        <v>1487</v>
      </c>
      <c r="W57" s="77" t="s">
        <v>68</v>
      </c>
      <c r="X57" s="77" t="s">
        <v>67</v>
      </c>
      <c r="Y57" s="77" t="s">
        <v>68</v>
      </c>
      <c r="Z57" s="82" t="s">
        <v>68</v>
      </c>
      <c r="AA57" s="82" t="s">
        <v>68</v>
      </c>
      <c r="AB57" s="82" t="s">
        <v>68</v>
      </c>
      <c r="AC57" s="82" t="s">
        <v>68</v>
      </c>
      <c r="AD57" s="82" t="s">
        <v>68</v>
      </c>
      <c r="AE57" s="82" t="s">
        <v>68</v>
      </c>
      <c r="AF57" s="82" t="s">
        <v>68</v>
      </c>
      <c r="AG57" s="82" t="s">
        <v>68</v>
      </c>
      <c r="AH57" s="82" t="s">
        <v>68</v>
      </c>
      <c r="AI57" s="82" t="s">
        <v>68</v>
      </c>
      <c r="AJ57" s="82" t="s">
        <v>68</v>
      </c>
      <c r="AK57" s="82"/>
    </row>
    <row r="58" spans="1:37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</row>
    <row r="59" spans="1:37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spans="1:37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spans="1:37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spans="1:37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spans="1:37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</row>
    <row r="64" spans="1:37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spans="1:37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</row>
    <row r="66" spans="1:37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</row>
    <row r="67" spans="1:3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</row>
    <row r="68" spans="1:37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</row>
    <row r="69" spans="1:37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1:37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1:37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1:37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1:37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  <row r="74" spans="1:37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37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</row>
    <row r="77" spans="1:3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</row>
    <row r="78" spans="1:37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</row>
    <row r="79" spans="1:37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</row>
    <row r="80" spans="1:37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</row>
    <row r="82" spans="1:37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</row>
    <row r="84" spans="1:37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</row>
    <row r="85" spans="1:37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</row>
    <row r="86" spans="1:37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</row>
    <row r="87" spans="1:3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</row>
    <row r="88" spans="1:37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</row>
    <row r="89" spans="1:37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</row>
    <row r="90" spans="1:37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</row>
    <row r="91" spans="1:37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</row>
    <row r="92" spans="1:37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</row>
    <row r="93" spans="1:37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</row>
    <row r="94" spans="1:37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</row>
    <row r="95" spans="1:37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</row>
    <row r="96" spans="1:37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</row>
    <row r="97" spans="1:3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</row>
    <row r="98" spans="1:37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</row>
    <row r="99" spans="1:37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</row>
    <row r="100" spans="1:37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</row>
    <row r="101" spans="1:37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</row>
    <row r="102" spans="1:37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</row>
    <row r="103" spans="1:37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</row>
    <row r="104" spans="1:37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</row>
    <row r="105" spans="1:37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</row>
    <row r="106" spans="1:37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</row>
    <row r="107" spans="1:3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</row>
    <row r="108" spans="1:37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</row>
    <row r="109" spans="1:37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</row>
    <row r="110" spans="1:37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</row>
    <row r="111" spans="1:37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</row>
    <row r="112" spans="1:37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</row>
    <row r="113" spans="1:37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</row>
    <row r="114" spans="1:37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</row>
    <row r="115" spans="1:37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</row>
    <row r="116" spans="1:37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</row>
    <row r="117" spans="1:3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</row>
    <row r="118" spans="1:37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</row>
    <row r="119" spans="1:37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</row>
    <row r="120" spans="1:37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</row>
    <row r="121" spans="1:37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</row>
    <row r="122" spans="1:37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</row>
    <row r="123" spans="1:37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</row>
    <row r="124" spans="1:37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</row>
    <row r="125" spans="1:37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</row>
    <row r="126" spans="1:37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</row>
    <row r="127" spans="1:3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</row>
    <row r="128" spans="1:37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</row>
    <row r="129" spans="1:37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</row>
    <row r="130" spans="1:37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</row>
    <row r="131" spans="1:37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</row>
    <row r="132" spans="1:37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</row>
    <row r="133" spans="1:37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</row>
    <row r="134" spans="1:37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</row>
    <row r="135" spans="1:37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</row>
    <row r="136" spans="1:37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</row>
    <row r="137" spans="1: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</row>
    <row r="138" spans="1:37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</row>
    <row r="139" spans="1:37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</row>
    <row r="140" spans="1:37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</row>
    <row r="141" spans="1:37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</row>
    <row r="142" spans="1:37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</row>
    <row r="143" spans="1:37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</row>
    <row r="144" spans="1:37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</row>
    <row r="145" spans="1:37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</row>
    <row r="146" spans="1:37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</row>
    <row r="147" spans="1:3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</row>
    <row r="148" spans="1:37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</row>
    <row r="149" spans="1:37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</row>
    <row r="150" spans="1:37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</row>
    <row r="151" spans="1:37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</row>
    <row r="152" spans="1:37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</row>
    <row r="153" spans="1:37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</row>
    <row r="154" spans="1:37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</row>
    <row r="155" spans="1:37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</row>
    <row r="156" spans="1:37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</row>
    <row r="157" spans="1:3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</row>
    <row r="158" spans="1:37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</row>
    <row r="159" spans="1:37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</row>
    <row r="160" spans="1:37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</row>
    <row r="161" spans="1:37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</row>
    <row r="162" spans="1:37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</row>
    <row r="163" spans="1:37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</row>
    <row r="164" spans="1:37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</row>
    <row r="165" spans="1:37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</row>
    <row r="166" spans="1:37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</row>
    <row r="167" spans="1:3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</row>
    <row r="168" spans="1:37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</row>
    <row r="169" spans="1:37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</row>
    <row r="170" spans="1:37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</row>
    <row r="171" spans="1:37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</row>
    <row r="172" spans="1:37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</row>
    <row r="173" spans="1:37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</row>
    <row r="174" spans="1:37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</row>
    <row r="175" spans="1:37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</row>
    <row r="176" spans="1:37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</row>
    <row r="177" spans="1:3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</row>
    <row r="178" spans="1:37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</row>
    <row r="179" spans="1:37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</row>
    <row r="180" spans="1:37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</row>
    <row r="181" spans="1:37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</row>
    <row r="182" spans="1:37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</row>
    <row r="183" spans="1:37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</row>
    <row r="184" spans="1:37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</row>
    <row r="185" spans="1:37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</row>
    <row r="186" spans="1:37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</row>
    <row r="187" spans="1:3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</row>
    <row r="188" spans="1:37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</row>
    <row r="189" spans="1:37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</row>
    <row r="190" spans="1:37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</row>
    <row r="191" spans="1:37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</row>
    <row r="192" spans="1:37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</row>
    <row r="193" spans="1:37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</row>
    <row r="194" spans="1:37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</row>
    <row r="195" spans="1:37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</row>
    <row r="196" spans="1:37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</row>
    <row r="197" spans="1:3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</row>
    <row r="198" spans="1:37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</row>
    <row r="199" spans="1:37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</row>
    <row r="200" spans="1:37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</row>
    <row r="201" spans="1:37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</row>
    <row r="202" spans="1:37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</row>
    <row r="203" spans="1:37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</row>
    <row r="204" spans="1:37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</row>
    <row r="205" spans="1:37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</row>
    <row r="206" spans="1:37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</row>
    <row r="207" spans="1:3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</row>
    <row r="208" spans="1:37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</row>
    <row r="209" spans="1:37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</row>
    <row r="210" spans="1:37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</row>
    <row r="211" spans="1:37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</row>
    <row r="212" spans="1:37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</row>
    <row r="213" spans="1:37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</row>
    <row r="214" spans="1:37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</row>
    <row r="215" spans="1:37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</row>
    <row r="216" spans="1:37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</row>
    <row r="217" spans="1:3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</row>
    <row r="218" spans="1:37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</row>
    <row r="219" spans="1:37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</row>
    <row r="220" spans="1:37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</row>
    <row r="221" spans="1:37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</row>
    <row r="222" spans="1:37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</row>
    <row r="223" spans="1:37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</row>
    <row r="224" spans="1:37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</row>
    <row r="225" spans="1:37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</row>
    <row r="226" spans="1:37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</row>
    <row r="227" spans="1:3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</row>
    <row r="228" spans="1:37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</row>
    <row r="229" spans="1:37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</row>
    <row r="230" spans="1:37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</row>
    <row r="231" spans="1:37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</row>
    <row r="232" spans="1:37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</row>
    <row r="233" spans="1:37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</row>
    <row r="234" spans="1:37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</row>
    <row r="235" spans="1:37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</row>
    <row r="236" spans="1:37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</row>
    <row r="237" spans="1: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</row>
    <row r="238" spans="1:37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</row>
    <row r="239" spans="1:37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</row>
    <row r="240" spans="1:37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</row>
    <row r="241" spans="1:37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</row>
    <row r="242" spans="1:37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</row>
    <row r="243" spans="1:37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</row>
    <row r="244" spans="1:37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</row>
    <row r="245" spans="1:37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</row>
    <row r="246" spans="1:37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</row>
    <row r="247" spans="1:3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</row>
    <row r="248" spans="1:37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</row>
    <row r="249" spans="1:37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</row>
    <row r="250" spans="1:37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</row>
    <row r="251" spans="1:37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</row>
    <row r="252" spans="1:37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</row>
    <row r="253" spans="1:37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</row>
    <row r="254" spans="1:37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</row>
    <row r="255" spans="1:37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</row>
    <row r="256" spans="1:37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</row>
    <row r="257" spans="1:3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</row>
    <row r="258" spans="1:37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</row>
    <row r="259" spans="1:37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</row>
    <row r="260" spans="1:37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</row>
    <row r="261" spans="1:37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</row>
    <row r="262" spans="1:37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</row>
    <row r="263" spans="1:37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</row>
    <row r="264" spans="1:37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</row>
    <row r="265" spans="1:37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</row>
    <row r="266" spans="1:37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</row>
    <row r="267" spans="1:3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</row>
    <row r="268" spans="1:37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</row>
    <row r="269" spans="1:37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</row>
    <row r="270" spans="1:37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</row>
    <row r="271" spans="1:37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</row>
    <row r="272" spans="1:37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</row>
    <row r="273" spans="1:37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</row>
    <row r="274" spans="1:37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</row>
    <row r="275" spans="1:37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</row>
    <row r="276" spans="1:37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</row>
    <row r="277" spans="1:3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</row>
    <row r="278" spans="1:37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</row>
    <row r="279" spans="1:37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</row>
    <row r="280" spans="1:37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</row>
    <row r="281" spans="1:37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</row>
    <row r="282" spans="1:37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</row>
    <row r="283" spans="1:37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</row>
    <row r="284" spans="1:37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</row>
    <row r="285" spans="1:37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</row>
    <row r="286" spans="1:37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</row>
    <row r="287" spans="1:3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</row>
    <row r="288" spans="1:37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</row>
    <row r="289" spans="1:37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</row>
    <row r="290" spans="1:37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</row>
    <row r="291" spans="1:37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</row>
    <row r="292" spans="1:37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</row>
    <row r="293" spans="1:37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</row>
    <row r="294" spans="1:37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</row>
    <row r="295" spans="1:37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</row>
    <row r="296" spans="1:37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</row>
    <row r="297" spans="1:3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</row>
    <row r="298" spans="1:37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</row>
    <row r="299" spans="1:37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</row>
    <row r="300" spans="1:37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</row>
    <row r="301" spans="1:37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</row>
    <row r="302" spans="1:37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</row>
    <row r="303" spans="1:37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</row>
    <row r="304" spans="1:37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</row>
    <row r="305" spans="1:37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</row>
    <row r="306" spans="1:37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</row>
    <row r="307" spans="1:3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</row>
    <row r="308" spans="1:37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</row>
    <row r="309" spans="1:37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</row>
    <row r="310" spans="1:37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</row>
    <row r="311" spans="1:37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</row>
    <row r="312" spans="1:37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</row>
    <row r="313" spans="1:37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</row>
    <row r="314" spans="1:37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</row>
    <row r="315" spans="1:37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</row>
    <row r="316" spans="1:37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</row>
    <row r="317" spans="1:3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</row>
    <row r="318" spans="1:37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</row>
    <row r="319" spans="1:37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</row>
    <row r="320" spans="1:37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</row>
    <row r="321" spans="1:37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</row>
    <row r="322" spans="1:37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</row>
    <row r="323" spans="1:37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</row>
    <row r="324" spans="1:37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</row>
    <row r="325" spans="1:37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</row>
    <row r="326" spans="1:37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</row>
    <row r="327" spans="1:3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</row>
    <row r="328" spans="1:37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</row>
    <row r="329" spans="1:37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</row>
    <row r="330" spans="1:37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</row>
    <row r="331" spans="1:37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</row>
    <row r="332" spans="1:37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</row>
    <row r="333" spans="1:37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</row>
    <row r="334" spans="1:37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</row>
    <row r="335" spans="1:37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</row>
    <row r="336" spans="1:37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</row>
    <row r="337" spans="1: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</row>
    <row r="338" spans="1:37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</row>
    <row r="339" spans="1:37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</row>
    <row r="340" spans="1:37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</row>
    <row r="341" spans="1:37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</row>
    <row r="342" spans="1:37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</row>
    <row r="343" spans="1:37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</row>
    <row r="344" spans="1:37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</row>
    <row r="345" spans="1:37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</row>
    <row r="346" spans="1:37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</row>
    <row r="347" spans="1:3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</row>
    <row r="348" spans="1:37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</row>
    <row r="349" spans="1:37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</row>
    <row r="350" spans="1:37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</row>
    <row r="351" spans="1:37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</row>
    <row r="352" spans="1:37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</row>
    <row r="353" spans="1:37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</row>
    <row r="354" spans="1:37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</row>
    <row r="355" spans="1:37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</row>
    <row r="356" spans="1:37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</row>
    <row r="357" spans="1:3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</row>
    <row r="358" spans="1:37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</row>
    <row r="359" spans="1:37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</row>
    <row r="360" spans="1:37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</row>
    <row r="361" spans="1:37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</row>
    <row r="362" spans="1:37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</row>
    <row r="363" spans="1:37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</row>
    <row r="364" spans="1:37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</row>
    <row r="365" spans="1:37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</row>
    <row r="366" spans="1:37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</row>
    <row r="367" spans="1:3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</row>
    <row r="368" spans="1:37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</row>
    <row r="369" spans="1:37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</row>
    <row r="370" spans="1:37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</row>
    <row r="371" spans="1:37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</row>
    <row r="372" spans="1:37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</row>
    <row r="373" spans="1:37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</row>
    <row r="374" spans="1:37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</row>
    <row r="375" spans="1:37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</row>
    <row r="376" spans="1:37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</row>
    <row r="377" spans="1:3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</row>
    <row r="378" spans="1:37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</row>
    <row r="379" spans="1:37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</row>
    <row r="380" spans="1:37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</row>
    <row r="381" spans="1:37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</row>
    <row r="382" spans="1:37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</row>
    <row r="383" spans="1:37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</row>
    <row r="384" spans="1:37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</row>
    <row r="385" spans="1:37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</row>
    <row r="386" spans="1:37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</row>
    <row r="387" spans="1:3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</row>
    <row r="388" spans="1:37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</row>
    <row r="389" spans="1:37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</row>
    <row r="390" spans="1:37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</row>
    <row r="391" spans="1:37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</row>
    <row r="392" spans="1:37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</row>
    <row r="393" spans="1:37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</row>
    <row r="394" spans="1:37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</row>
    <row r="395" spans="1:37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</row>
    <row r="396" spans="1:37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</row>
    <row r="397" spans="1:3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</row>
    <row r="398" spans="1:37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</row>
    <row r="399" spans="1:37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</row>
    <row r="400" spans="1:37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</row>
    <row r="401" spans="1:37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</row>
    <row r="402" spans="1:37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</row>
    <row r="403" spans="1:37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</row>
    <row r="404" spans="1:37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</row>
    <row r="405" spans="1:37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</row>
    <row r="406" spans="1:37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</row>
    <row r="407" spans="1:3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</row>
    <row r="408" spans="1:37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</row>
    <row r="409" spans="1:37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</row>
    <row r="410" spans="1:37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</row>
    <row r="411" spans="1:37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</row>
    <row r="412" spans="1:37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</row>
    <row r="413" spans="1:37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</row>
    <row r="414" spans="1:37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</row>
    <row r="415" spans="1:37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</row>
    <row r="416" spans="1:37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</row>
    <row r="417" spans="1:3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</row>
    <row r="418" spans="1:37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</row>
    <row r="419" spans="1:37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</row>
    <row r="420" spans="1:37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</row>
    <row r="421" spans="1:37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</row>
    <row r="422" spans="1:37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</row>
    <row r="423" spans="1:37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</row>
    <row r="424" spans="1:37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</row>
    <row r="425" spans="1:37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</row>
    <row r="426" spans="1:37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</row>
    <row r="427" spans="1:3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</row>
    <row r="428" spans="1:37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</row>
    <row r="429" spans="1:37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</row>
    <row r="430" spans="1:37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</row>
    <row r="431" spans="1:37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</row>
    <row r="432" spans="1:37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</row>
    <row r="433" spans="1:37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</row>
    <row r="434" spans="1:37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</row>
    <row r="435" spans="1:37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</row>
    <row r="436" spans="1:37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</row>
    <row r="437" spans="1: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</row>
    <row r="438" spans="1:37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</row>
    <row r="439" spans="1:37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</row>
    <row r="440" spans="1:37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</row>
    <row r="441" spans="1:37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</row>
    <row r="442" spans="1:37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</row>
    <row r="443" spans="1:37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</row>
    <row r="444" spans="1:37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</row>
    <row r="445" spans="1:37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</row>
    <row r="446" spans="1:37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</row>
    <row r="447" spans="1:3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</row>
    <row r="448" spans="1:37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</row>
    <row r="449" spans="1:37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</row>
    <row r="450" spans="1:37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</row>
    <row r="451" spans="1:37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</row>
    <row r="452" spans="1:37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</row>
    <row r="453" spans="1:37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</row>
    <row r="454" spans="1:37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</row>
    <row r="455" spans="1:37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</row>
    <row r="456" spans="1:37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</row>
    <row r="457" spans="1:3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</row>
    <row r="458" spans="1:37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</row>
    <row r="459" spans="1:37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</row>
    <row r="460" spans="1:37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</row>
    <row r="461" spans="1:37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</row>
    <row r="462" spans="1:37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</row>
    <row r="463" spans="1:37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</row>
    <row r="464" spans="1:37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</row>
    <row r="465" spans="1:37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</row>
    <row r="466" spans="1:37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</row>
    <row r="467" spans="1:3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</row>
    <row r="468" spans="1:37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</row>
    <row r="469" spans="1:37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</row>
    <row r="470" spans="1:37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</row>
    <row r="471" spans="1:37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</row>
    <row r="472" spans="1:37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</row>
    <row r="473" spans="1:37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</row>
    <row r="474" spans="1:37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</row>
    <row r="475" spans="1:37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</row>
    <row r="476" spans="1:37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</row>
    <row r="477" spans="1:3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</row>
    <row r="478" spans="1:37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</row>
    <row r="479" spans="1:37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</row>
    <row r="480" spans="1:37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</row>
    <row r="481" spans="1:37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</row>
    <row r="482" spans="1:37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</row>
    <row r="483" spans="1:37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</row>
    <row r="484" spans="1:37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</row>
    <row r="485" spans="1:37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</row>
    <row r="486" spans="1:37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</row>
    <row r="487" spans="1:3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</row>
    <row r="488" spans="1:37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</row>
    <row r="489" spans="1:37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</row>
    <row r="490" spans="1:37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</row>
    <row r="491" spans="1:37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</row>
    <row r="492" spans="1:37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</row>
    <row r="493" spans="1:37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</row>
    <row r="494" spans="1:37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</row>
    <row r="495" spans="1:37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</row>
    <row r="496" spans="1:37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</row>
    <row r="497" spans="1:3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</row>
    <row r="498" spans="1:37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</row>
    <row r="499" spans="1:37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</row>
    <row r="500" spans="1:37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</row>
    <row r="501" spans="1:37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</row>
    <row r="502" spans="1:37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</row>
    <row r="503" spans="1:37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</row>
    <row r="504" spans="1:37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</row>
    <row r="505" spans="1:37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</row>
    <row r="506" spans="1:37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</row>
    <row r="507" spans="1:3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</row>
    <row r="508" spans="1:37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</row>
    <row r="509" spans="1:37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</row>
    <row r="510" spans="1:37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</row>
    <row r="511" spans="1:37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</row>
    <row r="512" spans="1:37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</row>
    <row r="513" spans="1:37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</row>
    <row r="514" spans="1:37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</row>
    <row r="515" spans="1:37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</row>
    <row r="516" spans="1:37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</row>
    <row r="517" spans="1:3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</row>
    <row r="518" spans="1:37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</row>
    <row r="519" spans="1:37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</row>
    <row r="520" spans="1:37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</row>
    <row r="521" spans="1:37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</row>
    <row r="522" spans="1:37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</row>
    <row r="523" spans="1:37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</row>
    <row r="524" spans="1:37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</row>
    <row r="525" spans="1:37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</row>
    <row r="526" spans="1:37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</row>
    <row r="527" spans="1:3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</row>
    <row r="528" spans="1:37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</row>
    <row r="529" spans="1:37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</row>
    <row r="530" spans="1:37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</row>
    <row r="531" spans="1:37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</row>
    <row r="532" spans="1:37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</row>
    <row r="533" spans="1:37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</row>
    <row r="534" spans="1:37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</row>
    <row r="535" spans="1:37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</row>
    <row r="536" spans="1:37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</row>
    <row r="537" spans="1: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</row>
    <row r="538" spans="1:37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</row>
    <row r="539" spans="1:37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</row>
    <row r="540" spans="1:37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</row>
    <row r="541" spans="1:37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</row>
    <row r="542" spans="1:37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</row>
    <row r="543" spans="1:37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</row>
    <row r="544" spans="1:37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</row>
    <row r="545" spans="1:37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</row>
    <row r="546" spans="1:37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</row>
    <row r="547" spans="1:3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</row>
    <row r="548" spans="1:37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</row>
    <row r="549" spans="1:37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</row>
    <row r="550" spans="1:37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</row>
    <row r="551" spans="1:37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</row>
    <row r="552" spans="1:37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</row>
    <row r="553" spans="1:37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</row>
    <row r="554" spans="1:37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</row>
    <row r="555" spans="1:37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</row>
    <row r="556" spans="1:37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</row>
    <row r="557" spans="1:3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</row>
    <row r="558" spans="1:37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</row>
    <row r="559" spans="1:37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</row>
    <row r="560" spans="1:37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</row>
    <row r="561" spans="1:37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</row>
    <row r="562" spans="1:37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</row>
    <row r="563" spans="1:37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</row>
    <row r="564" spans="1:37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</row>
    <row r="565" spans="1:37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</row>
    <row r="566" spans="1:37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</row>
    <row r="567" spans="1:3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</row>
    <row r="568" spans="1:37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</row>
    <row r="569" spans="1:37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</row>
    <row r="570" spans="1:37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</row>
    <row r="571" spans="1:37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</row>
    <row r="572" spans="1:37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</row>
    <row r="573" spans="1:37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</row>
    <row r="574" spans="1:37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</row>
    <row r="575" spans="1:37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</row>
    <row r="576" spans="1:37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</row>
    <row r="577" spans="1:3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</row>
    <row r="578" spans="1:37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</row>
    <row r="579" spans="1:37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</row>
    <row r="580" spans="1:37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</row>
    <row r="581" spans="1:37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</row>
    <row r="582" spans="1:37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</row>
    <row r="583" spans="1:37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</row>
    <row r="584" spans="1:37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</row>
    <row r="585" spans="1:37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</row>
    <row r="586" spans="1:37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</row>
    <row r="587" spans="1:3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</row>
    <row r="588" spans="1:37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</row>
    <row r="589" spans="1:37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</row>
    <row r="590" spans="1:37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</row>
    <row r="591" spans="1:37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</row>
    <row r="592" spans="1:37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</row>
    <row r="593" spans="1:37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</row>
    <row r="594" spans="1:37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</row>
    <row r="595" spans="1:37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</row>
    <row r="596" spans="1:37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</row>
    <row r="597" spans="1:3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</row>
    <row r="598" spans="1:37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</row>
    <row r="599" spans="1:37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</row>
    <row r="600" spans="1:37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</row>
    <row r="601" spans="1:37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</row>
    <row r="602" spans="1:37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</row>
    <row r="603" spans="1:37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</row>
    <row r="604" spans="1:37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</row>
    <row r="605" spans="1:37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</row>
    <row r="606" spans="1:37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</row>
    <row r="607" spans="1:3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</row>
    <row r="608" spans="1:37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</row>
    <row r="609" spans="1:37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</row>
    <row r="610" spans="1:37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</row>
    <row r="611" spans="1:37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</row>
    <row r="612" spans="1:37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</row>
    <row r="613" spans="1:37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</row>
    <row r="614" spans="1:37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</row>
    <row r="615" spans="1:37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</row>
    <row r="616" spans="1:37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</row>
    <row r="617" spans="1:3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</row>
    <row r="618" spans="1:37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</row>
    <row r="619" spans="1:37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</row>
    <row r="620" spans="1:37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</row>
    <row r="621" spans="1:37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</row>
    <row r="622" spans="1:37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</row>
    <row r="623" spans="1:37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</row>
    <row r="624" spans="1:37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</row>
    <row r="625" spans="1:37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</row>
    <row r="626" spans="1:37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</row>
    <row r="627" spans="1:3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</row>
    <row r="628" spans="1:37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</row>
    <row r="629" spans="1:37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</row>
    <row r="630" spans="1:37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</row>
    <row r="631" spans="1:37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</row>
    <row r="632" spans="1:37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</row>
    <row r="633" spans="1:37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</row>
    <row r="634" spans="1:37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</row>
    <row r="635" spans="1:37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</row>
    <row r="636" spans="1:37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</row>
    <row r="637" spans="1: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</row>
    <row r="638" spans="1:37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</row>
    <row r="639" spans="1:37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</row>
    <row r="640" spans="1:37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</row>
    <row r="641" spans="1:37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</row>
    <row r="642" spans="1:37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</row>
    <row r="643" spans="1:37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</row>
    <row r="644" spans="1:37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</row>
    <row r="645" spans="1:37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</row>
    <row r="646" spans="1:37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</row>
    <row r="647" spans="1:3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</row>
    <row r="648" spans="1:37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</row>
    <row r="649" spans="1:37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</row>
    <row r="650" spans="1:37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</row>
    <row r="651" spans="1:37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</row>
    <row r="652" spans="1:37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</row>
    <row r="653" spans="1:37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</row>
    <row r="654" spans="1:37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</row>
    <row r="655" spans="1:37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</row>
    <row r="656" spans="1:37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</row>
    <row r="657" spans="1:3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</row>
    <row r="658" spans="1:37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</row>
    <row r="659" spans="1:37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</row>
    <row r="660" spans="1:37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</row>
    <row r="661" spans="1:37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</row>
    <row r="662" spans="1:37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</row>
    <row r="663" spans="1:37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</row>
    <row r="664" spans="1:37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</row>
    <row r="665" spans="1:37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</row>
    <row r="666" spans="1:37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</row>
    <row r="667" spans="1:3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</row>
    <row r="668" spans="1:37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</row>
    <row r="669" spans="1:37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</row>
    <row r="670" spans="1:37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</row>
    <row r="671" spans="1:37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</row>
    <row r="672" spans="1:37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</row>
    <row r="673" spans="1:37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</row>
    <row r="674" spans="1:37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</row>
    <row r="675" spans="1:37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</row>
    <row r="676" spans="1:37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</row>
    <row r="677" spans="1:3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</row>
    <row r="678" spans="1:37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</row>
    <row r="679" spans="1:37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</row>
    <row r="680" spans="1:37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</row>
    <row r="681" spans="1:37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</row>
    <row r="682" spans="1:37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</row>
    <row r="683" spans="1:37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</row>
    <row r="684" spans="1:37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</row>
    <row r="685" spans="1:37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</row>
    <row r="686" spans="1:37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</row>
    <row r="687" spans="1:3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</row>
    <row r="688" spans="1:37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</row>
    <row r="689" spans="1:37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</row>
    <row r="690" spans="1:37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</row>
    <row r="691" spans="1:37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</row>
    <row r="692" spans="1:37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</row>
    <row r="693" spans="1:37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</row>
    <row r="694" spans="1:37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</row>
    <row r="695" spans="1:37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</row>
    <row r="696" spans="1:37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</row>
    <row r="697" spans="1:3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</row>
    <row r="698" spans="1:37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</row>
    <row r="699" spans="1:37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</row>
    <row r="700" spans="1:37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</row>
    <row r="701" spans="1:37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</row>
    <row r="702" spans="1:37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</row>
    <row r="703" spans="1:37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</row>
    <row r="704" spans="1:37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</row>
    <row r="705" spans="1:37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</row>
    <row r="706" spans="1:37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</row>
    <row r="707" spans="1:3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</row>
    <row r="708" spans="1:37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</row>
    <row r="709" spans="1:37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</row>
    <row r="710" spans="1:37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</row>
    <row r="711" spans="1:37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</row>
    <row r="712" spans="1:37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</row>
    <row r="713" spans="1:37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</row>
    <row r="714" spans="1:37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</row>
    <row r="715" spans="1:37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</row>
    <row r="716" spans="1:37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</row>
    <row r="717" spans="1:3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</row>
    <row r="718" spans="1:37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</row>
    <row r="719" spans="1:37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</row>
    <row r="720" spans="1:37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</row>
    <row r="721" spans="1:37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</row>
    <row r="722" spans="1:37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</row>
    <row r="723" spans="1:37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</row>
    <row r="724" spans="1:37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</row>
    <row r="725" spans="1:37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</row>
    <row r="726" spans="1:37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</row>
    <row r="727" spans="1:3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</row>
    <row r="728" spans="1:37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</row>
    <row r="729" spans="1:37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</row>
    <row r="730" spans="1:37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</row>
    <row r="731" spans="1:37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</row>
    <row r="732" spans="1:37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</row>
    <row r="733" spans="1:37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</row>
    <row r="734" spans="1:37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</row>
    <row r="735" spans="1:37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</row>
    <row r="736" spans="1:37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</row>
    <row r="737" spans="1: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</row>
    <row r="738" spans="1:37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</row>
    <row r="739" spans="1:37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</row>
    <row r="740" spans="1:37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</row>
    <row r="741" spans="1:37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</row>
    <row r="742" spans="1:37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</row>
    <row r="743" spans="1:37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</row>
    <row r="744" spans="1:37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</row>
    <row r="745" spans="1:37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</row>
    <row r="746" spans="1:37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</row>
    <row r="747" spans="1:3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</row>
    <row r="748" spans="1:37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</row>
    <row r="749" spans="1:37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</row>
    <row r="750" spans="1:37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</row>
    <row r="751" spans="1:37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</row>
    <row r="752" spans="1:37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</row>
    <row r="753" spans="1:37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</row>
    <row r="754" spans="1:37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</row>
    <row r="755" spans="1:37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</row>
    <row r="756" spans="1:37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</row>
    <row r="757" spans="1:3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</row>
    <row r="758" spans="1:37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</row>
    <row r="759" spans="1:37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</row>
    <row r="760" spans="1:37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</row>
    <row r="761" spans="1:37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</row>
    <row r="762" spans="1:37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</row>
    <row r="763" spans="1:37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</row>
    <row r="764" spans="1:37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</row>
    <row r="765" spans="1:37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</row>
    <row r="766" spans="1:37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</row>
    <row r="767" spans="1:3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</row>
    <row r="768" spans="1:37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</row>
    <row r="769" spans="1:37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</row>
    <row r="770" spans="1:37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</row>
    <row r="771" spans="1:37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</row>
    <row r="772" spans="1:37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</row>
    <row r="773" spans="1:37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</row>
    <row r="774" spans="1:37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</row>
    <row r="775" spans="1:37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</row>
    <row r="776" spans="1:37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</row>
    <row r="777" spans="1:3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</row>
    <row r="778" spans="1:37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</row>
    <row r="779" spans="1:37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</row>
    <row r="780" spans="1:37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</row>
    <row r="781" spans="1:37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</row>
    <row r="782" spans="1:37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</row>
    <row r="783" spans="1:37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</row>
    <row r="784" spans="1:37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</row>
    <row r="785" spans="1:37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</row>
    <row r="786" spans="1:37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</row>
    <row r="787" spans="1:3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</row>
    <row r="788" spans="1:37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</row>
    <row r="789" spans="1:37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</row>
    <row r="790" spans="1:37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</row>
    <row r="791" spans="1:37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</row>
    <row r="792" spans="1:37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</row>
    <row r="793" spans="1:37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</row>
    <row r="794" spans="1:37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</row>
    <row r="795" spans="1:37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</row>
    <row r="796" spans="1:37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</row>
    <row r="797" spans="1:3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</row>
    <row r="798" spans="1:37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</row>
    <row r="799" spans="1:37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</row>
    <row r="800" spans="1:37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</row>
    <row r="801" spans="1:37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</row>
    <row r="802" spans="1:37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</row>
    <row r="803" spans="1:37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</row>
    <row r="804" spans="1:37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</row>
    <row r="805" spans="1:37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</row>
    <row r="806" spans="1:37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</row>
    <row r="807" spans="1:3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</row>
    <row r="808" spans="1:37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</row>
    <row r="809" spans="1:37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</row>
    <row r="810" spans="1:37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</row>
    <row r="811" spans="1:37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</row>
    <row r="812" spans="1:37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</row>
    <row r="813" spans="1:37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</row>
    <row r="814" spans="1:37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</row>
    <row r="815" spans="1:37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</row>
    <row r="816" spans="1:37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</row>
    <row r="817" spans="1:3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</row>
    <row r="818" spans="1:37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</row>
    <row r="819" spans="1:37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</row>
    <row r="820" spans="1:37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</row>
    <row r="821" spans="1:37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</row>
    <row r="822" spans="1:37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</row>
    <row r="823" spans="1:37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</row>
    <row r="824" spans="1:37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</row>
    <row r="825" spans="1:37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</row>
    <row r="826" spans="1:37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</row>
    <row r="827" spans="1:3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</row>
    <row r="828" spans="1:37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</row>
    <row r="829" spans="1:37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</row>
    <row r="830" spans="1:37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</row>
    <row r="831" spans="1:37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</row>
    <row r="832" spans="1:37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</row>
    <row r="833" spans="1:37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</row>
    <row r="834" spans="1:37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</row>
    <row r="835" spans="1:37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</row>
    <row r="836" spans="1:37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</row>
    <row r="837" spans="1: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</row>
    <row r="838" spans="1:37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</row>
    <row r="839" spans="1:37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</row>
    <row r="840" spans="1:37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</row>
    <row r="841" spans="1:37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</row>
    <row r="842" spans="1:37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</row>
    <row r="843" spans="1:37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</row>
    <row r="844" spans="1:37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</row>
    <row r="845" spans="1:37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</row>
    <row r="846" spans="1:37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</row>
    <row r="847" spans="1:3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</row>
    <row r="848" spans="1:37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</row>
    <row r="849" spans="1:37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</row>
    <row r="850" spans="1:37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</row>
    <row r="851" spans="1:37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</row>
    <row r="852" spans="1:37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</row>
    <row r="853" spans="1:37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</row>
    <row r="854" spans="1:37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</row>
    <row r="855" spans="1:37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</row>
    <row r="856" spans="1:37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</row>
    <row r="857" spans="1:3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</row>
    <row r="858" spans="1:37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</row>
    <row r="859" spans="1:37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</row>
    <row r="860" spans="1:37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</row>
    <row r="861" spans="1:37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</row>
    <row r="862" spans="1:37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</row>
    <row r="863" spans="1:37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</row>
    <row r="864" spans="1:37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</row>
    <row r="865" spans="1:37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</row>
    <row r="866" spans="1:37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</row>
    <row r="867" spans="1:3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</row>
    <row r="868" spans="1:37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</row>
    <row r="869" spans="1:37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</row>
    <row r="870" spans="1:37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</row>
    <row r="871" spans="1:37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</row>
    <row r="872" spans="1:37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</row>
    <row r="873" spans="1:37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</row>
    <row r="874" spans="1:37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</row>
    <row r="875" spans="1:37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</row>
    <row r="876" spans="1:37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</row>
    <row r="877" spans="1:3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</row>
    <row r="878" spans="1:37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</row>
    <row r="879" spans="1:37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</row>
    <row r="880" spans="1:37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</row>
    <row r="881" spans="1:37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</row>
    <row r="882" spans="1:37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</row>
    <row r="883" spans="1:37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</row>
    <row r="884" spans="1:37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</row>
    <row r="885" spans="1:37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</row>
    <row r="886" spans="1:37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</row>
    <row r="887" spans="1:3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</row>
    <row r="888" spans="1:37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</row>
    <row r="889" spans="1:37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</row>
    <row r="890" spans="1:37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</row>
    <row r="891" spans="1:37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</row>
    <row r="892" spans="1:37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</row>
    <row r="893" spans="1:37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</row>
    <row r="894" spans="1:37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</row>
    <row r="895" spans="1:37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</row>
    <row r="896" spans="1:37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</row>
    <row r="897" spans="1:3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</row>
    <row r="898" spans="1:37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</row>
    <row r="899" spans="1:37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</row>
    <row r="900" spans="1:37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</row>
    <row r="901" spans="1:37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</row>
    <row r="902" spans="1:37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</row>
    <row r="903" spans="1:37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</row>
    <row r="904" spans="1:37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</row>
    <row r="905" spans="1:37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</row>
    <row r="906" spans="1:37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</row>
    <row r="907" spans="1:3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</row>
    <row r="908" spans="1:37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</row>
    <row r="909" spans="1:37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</row>
    <row r="910" spans="1:37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</row>
    <row r="911" spans="1:37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</row>
    <row r="912" spans="1:37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</row>
    <row r="913" spans="1:37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</row>
    <row r="914" spans="1:37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</row>
    <row r="915" spans="1:37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</row>
    <row r="916" spans="1:37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</row>
    <row r="917" spans="1:3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</row>
    <row r="918" spans="1:37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</row>
    <row r="919" spans="1:37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</row>
    <row r="920" spans="1:37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</row>
    <row r="921" spans="1:37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</row>
    <row r="922" spans="1:37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</row>
    <row r="923" spans="1:37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</row>
    <row r="924" spans="1:37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</row>
    <row r="925" spans="1:37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</row>
    <row r="926" spans="1:37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</row>
    <row r="927" spans="1:3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</row>
    <row r="928" spans="1:37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</row>
    <row r="929" spans="1:37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</row>
    <row r="930" spans="1:37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</row>
    <row r="931" spans="1:37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</row>
    <row r="932" spans="1:37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</row>
    <row r="933" spans="1:37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</row>
    <row r="934" spans="1:37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</row>
    <row r="935" spans="1:37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</row>
    <row r="936" spans="1:37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</row>
    <row r="937" spans="1: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</row>
    <row r="938" spans="1:37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</row>
    <row r="939" spans="1:37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</row>
    <row r="940" spans="1:37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</row>
    <row r="941" spans="1:37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</row>
    <row r="942" spans="1:37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</row>
    <row r="943" spans="1:37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</row>
    <row r="944" spans="1:37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</row>
    <row r="945" spans="1:37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</row>
    <row r="946" spans="1:37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</row>
  </sheetData>
  <sheetProtection algorithmName="SHA-512" hashValue="PCGfRFioA6Ikk2ldJfY0GrRnzHHlZ/iGi5Oj/jTkaLwHy8F40IA0Hwpq0Un5ZDHD0Ws+vGlKez/ZQM/jJ0pi8g==" saltValue="dGnVMdfoJyxKUMJevLzKlQ==" spinCount="100000" sheet="1" objects="1" scenarios="1" autoFilter="0" pivotTables="0"/>
  <dataValidations count="6">
    <dataValidation type="custom" allowBlank="1" showInputMessage="1" showErrorMessage="1" prompt="Ingrese solo caracteres sin espacios ni signos" sqref="Q2:Q57" xr:uid="{00000000-0002-0000-0600-000000000000}">
      <formula1>AND(Q2=_xludf.NUMBERVALUE(TRIM(Q2)),ISERROR(FIND("-",Q2)),ISERROR(FIND(".",Q2)),ISERROR(FIND("_",Q2)))</formula1>
    </dataValidation>
    <dataValidation type="decimal" allowBlank="1" showErrorMessage="1" sqref="S2:S57" xr:uid="{00000000-0002-0000-0600-000001000000}">
      <formula1>0</formula1>
      <formula2>110</formula2>
    </dataValidation>
    <dataValidation type="custom" allowBlank="1" showErrorMessage="1" sqref="V2:V57" xr:uid="{00000000-0002-0000-0600-000002000000}">
      <formula1>NOT(ISERR(AND(FIND("@",V2),FIND(".com",V2))))</formula1>
    </dataValidation>
    <dataValidation type="date" allowBlank="1" showErrorMessage="1" sqref="J2:J57" xr:uid="{00000000-0002-0000-0600-000003000000}">
      <formula1>44013</formula1>
      <formula2>44377</formula2>
    </dataValidation>
    <dataValidation type="list" allowBlank="1" showErrorMessage="1" sqref="D2:E57" xr:uid="{00000000-0002-0000-0600-000004000000}">
      <formula1>INDIRECT(C2)</formula1>
    </dataValidation>
    <dataValidation type="list" allowBlank="1" showInputMessage="1" showErrorMessage="1" sqref="B2:B57" xr:uid="{00000000-0002-0000-0600-000005000000}">
      <formula1>Orga</formula1>
    </dataValidation>
  </dataValidations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6000000}">
          <x14:formula1>
            <xm:f>'LISTAS DE VALIDACION'!$X$2:$X$3</xm:f>
          </x14:formula1>
          <xm:sqref>X2:AJ57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AK568"/>
  <sheetViews>
    <sheetView workbookViewId="0"/>
  </sheetViews>
  <sheetFormatPr defaultColWidth="11" defaultRowHeight="14.25"/>
  <cols>
    <col min="1" max="1" width="6.875" customWidth="1"/>
    <col min="2" max="2" width="26.5" bestFit="1" customWidth="1"/>
    <col min="3" max="3" width="13.25" bestFit="1" customWidth="1"/>
    <col min="4" max="4" width="13.875" bestFit="1" customWidth="1"/>
    <col min="5" max="5" width="18.375" bestFit="1" customWidth="1"/>
    <col min="6" max="6" width="24.625" bestFit="1" customWidth="1"/>
    <col min="7" max="7" width="22.75" bestFit="1" customWidth="1"/>
    <col min="8" max="8" width="18" customWidth="1"/>
    <col min="9" max="9" width="8" customWidth="1"/>
    <col min="10" max="10" width="10.125" bestFit="1" customWidth="1"/>
    <col min="11" max="11" width="33.125" customWidth="1"/>
    <col min="12" max="12" width="21.25" customWidth="1"/>
    <col min="13" max="13" width="13.75" customWidth="1"/>
    <col min="14" max="14" width="14.75" customWidth="1"/>
    <col min="15" max="15" width="15.875" customWidth="1"/>
    <col min="16" max="17" width="13.75" customWidth="1"/>
    <col min="18" max="18" width="13.75" style="143" customWidth="1"/>
    <col min="19" max="20" width="8" customWidth="1"/>
    <col min="21" max="21" width="14.75" customWidth="1"/>
    <col min="22" max="22" width="26" bestFit="1" customWidth="1"/>
    <col min="23" max="36" width="15.625" customWidth="1"/>
    <col min="37" max="37" width="19.75" customWidth="1"/>
  </cols>
  <sheetData>
    <row r="1" spans="1:37" ht="76.5">
      <c r="A1" s="156" t="s">
        <v>21</v>
      </c>
      <c r="B1" s="156" t="s">
        <v>1</v>
      </c>
      <c r="C1" s="156" t="s">
        <v>22</v>
      </c>
      <c r="D1" s="156" t="s">
        <v>23</v>
      </c>
      <c r="E1" s="156" t="s">
        <v>24</v>
      </c>
      <c r="F1" s="156" t="s">
        <v>25</v>
      </c>
      <c r="G1" s="156" t="s">
        <v>26</v>
      </c>
      <c r="H1" s="156" t="s">
        <v>27</v>
      </c>
      <c r="I1" s="157" t="s">
        <v>28</v>
      </c>
      <c r="J1" s="157" t="s">
        <v>29</v>
      </c>
      <c r="K1" s="157" t="s">
        <v>30</v>
      </c>
      <c r="L1" s="158" t="s">
        <v>31</v>
      </c>
      <c r="M1" s="159" t="s">
        <v>32</v>
      </c>
      <c r="N1" s="159" t="s">
        <v>33</v>
      </c>
      <c r="O1" s="159" t="s">
        <v>34</v>
      </c>
      <c r="P1" s="159" t="s">
        <v>35</v>
      </c>
      <c r="Q1" s="159" t="s">
        <v>36</v>
      </c>
      <c r="R1" s="161" t="s">
        <v>37</v>
      </c>
      <c r="S1" s="159" t="s">
        <v>38</v>
      </c>
      <c r="T1" s="159" t="s">
        <v>39</v>
      </c>
      <c r="U1" s="159" t="s">
        <v>40</v>
      </c>
      <c r="V1" s="159" t="s">
        <v>41</v>
      </c>
      <c r="W1" s="159" t="s">
        <v>42</v>
      </c>
      <c r="X1" s="160" t="s">
        <v>43</v>
      </c>
      <c r="Y1" s="160" t="s">
        <v>44</v>
      </c>
      <c r="Z1" s="160" t="s">
        <v>45</v>
      </c>
      <c r="AA1" s="160" t="s">
        <v>46</v>
      </c>
      <c r="AB1" s="160" t="s">
        <v>47</v>
      </c>
      <c r="AC1" s="160" t="s">
        <v>48</v>
      </c>
      <c r="AD1" s="160" t="s">
        <v>49</v>
      </c>
      <c r="AE1" s="160" t="s">
        <v>50</v>
      </c>
      <c r="AF1" s="160" t="s">
        <v>51</v>
      </c>
      <c r="AG1" s="160" t="s">
        <v>52</v>
      </c>
      <c r="AH1" s="160" t="s">
        <v>53</v>
      </c>
      <c r="AI1" s="160" t="s">
        <v>54</v>
      </c>
      <c r="AJ1" s="160" t="s">
        <v>55</v>
      </c>
      <c r="AK1" s="160" t="s">
        <v>56</v>
      </c>
    </row>
    <row r="2" spans="1:37">
      <c r="A2">
        <v>1</v>
      </c>
      <c r="B2" t="s">
        <v>7</v>
      </c>
      <c r="C2" t="s">
        <v>57</v>
      </c>
      <c r="D2" t="s">
        <v>58</v>
      </c>
      <c r="E2" t="s">
        <v>6</v>
      </c>
      <c r="F2" t="s">
        <v>59</v>
      </c>
      <c r="G2" t="s">
        <v>60</v>
      </c>
      <c r="H2" t="s">
        <v>61</v>
      </c>
      <c r="I2" t="s">
        <v>62</v>
      </c>
      <c r="J2" s="155">
        <v>44121</v>
      </c>
      <c r="K2" t="s">
        <v>63</v>
      </c>
      <c r="L2" t="s">
        <v>1488</v>
      </c>
      <c r="M2" t="s">
        <v>1489</v>
      </c>
      <c r="N2" t="s">
        <v>64</v>
      </c>
      <c r="P2" t="s">
        <v>65</v>
      </c>
      <c r="Q2">
        <v>16178553</v>
      </c>
      <c r="R2" s="143" t="s">
        <v>66</v>
      </c>
      <c r="S2">
        <v>46</v>
      </c>
      <c r="T2" t="s">
        <v>1490</v>
      </c>
      <c r="U2">
        <v>4263166778</v>
      </c>
      <c r="W2" t="s">
        <v>67</v>
      </c>
      <c r="X2" t="s">
        <v>67</v>
      </c>
      <c r="Y2" t="s">
        <v>67</v>
      </c>
      <c r="Z2" t="s">
        <v>67</v>
      </c>
      <c r="AA2" t="s">
        <v>68</v>
      </c>
      <c r="AB2" t="s">
        <v>68</v>
      </c>
      <c r="AC2" t="s">
        <v>68</v>
      </c>
      <c r="AD2" t="s">
        <v>67</v>
      </c>
      <c r="AE2" t="s">
        <v>67</v>
      </c>
      <c r="AF2" t="s">
        <v>68</v>
      </c>
      <c r="AG2" t="s">
        <v>67</v>
      </c>
      <c r="AH2" t="s">
        <v>68</v>
      </c>
      <c r="AI2" t="s">
        <v>68</v>
      </c>
      <c r="AJ2" t="s">
        <v>68</v>
      </c>
    </row>
    <row r="3" spans="1:37">
      <c r="A3">
        <v>2</v>
      </c>
      <c r="B3" t="s">
        <v>7</v>
      </c>
      <c r="C3" t="s">
        <v>57</v>
      </c>
      <c r="D3" t="s">
        <v>58</v>
      </c>
      <c r="E3" t="s">
        <v>6</v>
      </c>
      <c r="F3" t="s">
        <v>59</v>
      </c>
      <c r="G3" t="s">
        <v>60</v>
      </c>
      <c r="H3" t="s">
        <v>61</v>
      </c>
      <c r="I3" t="s">
        <v>62</v>
      </c>
      <c r="J3" s="155">
        <v>44121</v>
      </c>
      <c r="K3" t="s">
        <v>63</v>
      </c>
      <c r="L3" t="s">
        <v>1491</v>
      </c>
      <c r="M3" t="s">
        <v>1492</v>
      </c>
      <c r="N3" t="s">
        <v>69</v>
      </c>
      <c r="P3" t="s">
        <v>70</v>
      </c>
      <c r="Q3">
        <v>22629139</v>
      </c>
      <c r="R3" s="143" t="s">
        <v>66</v>
      </c>
      <c r="S3">
        <v>27</v>
      </c>
      <c r="T3" t="s">
        <v>1490</v>
      </c>
      <c r="U3">
        <v>4125860977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68</v>
      </c>
      <c r="AD3" t="s">
        <v>67</v>
      </c>
      <c r="AE3" t="s">
        <v>67</v>
      </c>
      <c r="AF3" t="s">
        <v>68</v>
      </c>
      <c r="AG3" t="s">
        <v>67</v>
      </c>
      <c r="AH3" t="s">
        <v>68</v>
      </c>
      <c r="AI3" t="s">
        <v>68</v>
      </c>
      <c r="AJ3" t="s">
        <v>68</v>
      </c>
    </row>
    <row r="4" spans="1:37">
      <c r="A4">
        <v>3</v>
      </c>
      <c r="B4" t="s">
        <v>7</v>
      </c>
      <c r="C4" t="s">
        <v>57</v>
      </c>
      <c r="D4" t="s">
        <v>58</v>
      </c>
      <c r="E4" t="s">
        <v>6</v>
      </c>
      <c r="F4" t="s">
        <v>59</v>
      </c>
      <c r="G4" t="s">
        <v>60</v>
      </c>
      <c r="H4" t="s">
        <v>61</v>
      </c>
      <c r="I4" t="s">
        <v>62</v>
      </c>
      <c r="J4" s="155">
        <v>44121</v>
      </c>
      <c r="K4" t="s">
        <v>63</v>
      </c>
      <c r="L4" t="s">
        <v>1493</v>
      </c>
      <c r="M4" t="s">
        <v>1494</v>
      </c>
      <c r="N4" t="s">
        <v>71</v>
      </c>
      <c r="P4" t="s">
        <v>72</v>
      </c>
      <c r="Q4">
        <v>30085324</v>
      </c>
      <c r="R4" s="143" t="s">
        <v>66</v>
      </c>
      <c r="S4">
        <v>19</v>
      </c>
      <c r="T4" t="s">
        <v>1490</v>
      </c>
      <c r="U4">
        <v>4143398220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68</v>
      </c>
      <c r="AD4" t="s">
        <v>68</v>
      </c>
      <c r="AE4" t="s">
        <v>67</v>
      </c>
      <c r="AF4" t="s">
        <v>68</v>
      </c>
      <c r="AG4" t="s">
        <v>67</v>
      </c>
      <c r="AH4" t="s">
        <v>68</v>
      </c>
      <c r="AI4" t="s">
        <v>68</v>
      </c>
      <c r="AJ4" t="s">
        <v>68</v>
      </c>
    </row>
    <row r="5" spans="1:37">
      <c r="A5">
        <v>4</v>
      </c>
      <c r="B5" t="s">
        <v>7</v>
      </c>
      <c r="C5" t="s">
        <v>57</v>
      </c>
      <c r="D5" t="s">
        <v>58</v>
      </c>
      <c r="E5" t="s">
        <v>6</v>
      </c>
      <c r="F5" t="s">
        <v>59</v>
      </c>
      <c r="G5" t="s">
        <v>60</v>
      </c>
      <c r="H5" t="s">
        <v>61</v>
      </c>
      <c r="I5" t="s">
        <v>62</v>
      </c>
      <c r="J5" s="155">
        <v>44121</v>
      </c>
      <c r="K5" t="s">
        <v>63</v>
      </c>
      <c r="L5" t="s">
        <v>1495</v>
      </c>
      <c r="M5" t="s">
        <v>1496</v>
      </c>
      <c r="N5" t="s">
        <v>73</v>
      </c>
      <c r="P5" t="s">
        <v>74</v>
      </c>
      <c r="Q5">
        <v>15347502</v>
      </c>
      <c r="R5" s="143" t="s">
        <v>66</v>
      </c>
      <c r="S5">
        <v>38</v>
      </c>
      <c r="T5" t="s">
        <v>1490</v>
      </c>
      <c r="U5">
        <v>4241330331</v>
      </c>
      <c r="W5" t="s">
        <v>67</v>
      </c>
      <c r="X5" t="s">
        <v>67</v>
      </c>
      <c r="Y5" t="s">
        <v>67</v>
      </c>
      <c r="Z5" t="s">
        <v>67</v>
      </c>
      <c r="AA5" t="s">
        <v>68</v>
      </c>
      <c r="AB5" t="s">
        <v>68</v>
      </c>
      <c r="AC5" t="s">
        <v>68</v>
      </c>
      <c r="AD5" t="s">
        <v>67</v>
      </c>
      <c r="AE5" t="s">
        <v>67</v>
      </c>
      <c r="AF5" t="s">
        <v>68</v>
      </c>
      <c r="AG5" t="s">
        <v>67</v>
      </c>
      <c r="AH5" t="s">
        <v>68</v>
      </c>
      <c r="AI5" t="s">
        <v>68</v>
      </c>
      <c r="AJ5" t="s">
        <v>68</v>
      </c>
    </row>
    <row r="6" spans="1:37">
      <c r="A6">
        <v>5</v>
      </c>
      <c r="B6" t="s">
        <v>7</v>
      </c>
      <c r="C6" t="s">
        <v>57</v>
      </c>
      <c r="D6" t="s">
        <v>58</v>
      </c>
      <c r="E6" t="s">
        <v>6</v>
      </c>
      <c r="F6" t="s">
        <v>59</v>
      </c>
      <c r="G6" t="s">
        <v>60</v>
      </c>
      <c r="H6" t="s">
        <v>61</v>
      </c>
      <c r="I6" t="s">
        <v>62</v>
      </c>
      <c r="J6" s="155">
        <v>44121</v>
      </c>
      <c r="K6" t="s">
        <v>63</v>
      </c>
      <c r="L6" t="s">
        <v>1497</v>
      </c>
      <c r="M6" t="s">
        <v>1498</v>
      </c>
      <c r="N6" t="s">
        <v>75</v>
      </c>
      <c r="P6" t="s">
        <v>76</v>
      </c>
      <c r="Q6">
        <v>11918237</v>
      </c>
      <c r="R6" s="143" t="s">
        <v>66</v>
      </c>
      <c r="S6">
        <v>47</v>
      </c>
      <c r="T6" t="s">
        <v>1490</v>
      </c>
      <c r="U6">
        <v>4149785543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68</v>
      </c>
      <c r="AC6" t="s">
        <v>68</v>
      </c>
      <c r="AD6" t="s">
        <v>67</v>
      </c>
      <c r="AE6" t="s">
        <v>67</v>
      </c>
      <c r="AF6" t="s">
        <v>67</v>
      </c>
      <c r="AG6" t="s">
        <v>67</v>
      </c>
      <c r="AH6" t="s">
        <v>68</v>
      </c>
      <c r="AI6" t="s">
        <v>68</v>
      </c>
      <c r="AJ6" t="s">
        <v>68</v>
      </c>
    </row>
    <row r="7" spans="1:37">
      <c r="A7">
        <v>6</v>
      </c>
      <c r="B7" t="s">
        <v>7</v>
      </c>
      <c r="C7" t="s">
        <v>57</v>
      </c>
      <c r="D7" t="s">
        <v>58</v>
      </c>
      <c r="E7" t="s">
        <v>6</v>
      </c>
      <c r="F7" t="s">
        <v>59</v>
      </c>
      <c r="G7" t="s">
        <v>60</v>
      </c>
      <c r="H7" t="s">
        <v>61</v>
      </c>
      <c r="I7" t="s">
        <v>62</v>
      </c>
      <c r="J7" s="155">
        <v>44121</v>
      </c>
      <c r="K7" t="s">
        <v>63</v>
      </c>
      <c r="L7" t="s">
        <v>1499</v>
      </c>
      <c r="M7" t="s">
        <v>1500</v>
      </c>
      <c r="N7" t="s">
        <v>77</v>
      </c>
      <c r="P7" t="s">
        <v>78</v>
      </c>
      <c r="Q7">
        <v>3248253</v>
      </c>
      <c r="R7" s="143" t="s">
        <v>79</v>
      </c>
      <c r="S7">
        <v>70</v>
      </c>
      <c r="T7" t="s">
        <v>1501</v>
      </c>
      <c r="U7">
        <v>4161301471</v>
      </c>
      <c r="W7" t="s">
        <v>67</v>
      </c>
      <c r="X7" t="s">
        <v>67</v>
      </c>
      <c r="Y7" t="s">
        <v>67</v>
      </c>
      <c r="Z7" t="s">
        <v>67</v>
      </c>
      <c r="AA7" t="s">
        <v>68</v>
      </c>
      <c r="AB7" t="s">
        <v>68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68</v>
      </c>
      <c r="AJ7" t="s">
        <v>67</v>
      </c>
    </row>
    <row r="8" spans="1:37">
      <c r="A8">
        <v>7</v>
      </c>
      <c r="B8" t="s">
        <v>7</v>
      </c>
      <c r="C8" t="s">
        <v>57</v>
      </c>
      <c r="D8" t="s">
        <v>58</v>
      </c>
      <c r="E8" t="s">
        <v>6</v>
      </c>
      <c r="F8" t="s">
        <v>59</v>
      </c>
      <c r="G8" t="s">
        <v>60</v>
      </c>
      <c r="H8" t="s">
        <v>61</v>
      </c>
      <c r="I8" t="s">
        <v>62</v>
      </c>
      <c r="J8" s="155">
        <v>44121</v>
      </c>
      <c r="K8" t="s">
        <v>63</v>
      </c>
      <c r="L8" t="s">
        <v>1502</v>
      </c>
      <c r="M8" t="s">
        <v>1503</v>
      </c>
      <c r="N8" t="s">
        <v>80</v>
      </c>
      <c r="P8" t="s">
        <v>81</v>
      </c>
      <c r="Q8">
        <v>17755281</v>
      </c>
      <c r="R8" s="143" t="s">
        <v>66</v>
      </c>
      <c r="S8">
        <v>40</v>
      </c>
      <c r="T8" t="s">
        <v>1490</v>
      </c>
      <c r="U8">
        <v>4141692137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68</v>
      </c>
      <c r="AC8" t="s">
        <v>68</v>
      </c>
      <c r="AD8" t="s">
        <v>67</v>
      </c>
      <c r="AE8" t="s">
        <v>67</v>
      </c>
      <c r="AF8" t="s">
        <v>67</v>
      </c>
      <c r="AG8" t="s">
        <v>67</v>
      </c>
      <c r="AH8" t="s">
        <v>68</v>
      </c>
      <c r="AI8" t="s">
        <v>68</v>
      </c>
      <c r="AJ8" t="s">
        <v>68</v>
      </c>
    </row>
    <row r="9" spans="1:37">
      <c r="A9">
        <v>8</v>
      </c>
      <c r="B9" t="s">
        <v>7</v>
      </c>
      <c r="C9" t="s">
        <v>57</v>
      </c>
      <c r="D9" t="s">
        <v>58</v>
      </c>
      <c r="E9" t="s">
        <v>6</v>
      </c>
      <c r="F9" t="s">
        <v>59</v>
      </c>
      <c r="G9" t="s">
        <v>60</v>
      </c>
      <c r="H9" t="s">
        <v>61</v>
      </c>
      <c r="I9" t="s">
        <v>62</v>
      </c>
      <c r="J9" s="155">
        <v>44121</v>
      </c>
      <c r="K9" t="s">
        <v>63</v>
      </c>
      <c r="L9" t="s">
        <v>1504</v>
      </c>
      <c r="M9" t="s">
        <v>1505</v>
      </c>
      <c r="N9" t="s">
        <v>82</v>
      </c>
      <c r="P9" t="s">
        <v>83</v>
      </c>
      <c r="Q9">
        <v>1550846</v>
      </c>
      <c r="R9" s="143" t="s">
        <v>66</v>
      </c>
      <c r="S9">
        <v>40</v>
      </c>
      <c r="T9" t="s">
        <v>1490</v>
      </c>
      <c r="U9">
        <v>4125750687</v>
      </c>
      <c r="W9" t="s">
        <v>68</v>
      </c>
      <c r="X9" t="s">
        <v>67</v>
      </c>
      <c r="Y9" t="s">
        <v>67</v>
      </c>
      <c r="Z9" t="s">
        <v>67</v>
      </c>
      <c r="AA9" t="s">
        <v>68</v>
      </c>
      <c r="AB9" t="s">
        <v>68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68</v>
      </c>
      <c r="AI9" t="s">
        <v>68</v>
      </c>
      <c r="AJ9" t="s">
        <v>68</v>
      </c>
    </row>
    <row r="10" spans="1:37">
      <c r="A10">
        <v>9</v>
      </c>
      <c r="B10" t="s">
        <v>7</v>
      </c>
      <c r="C10" t="s">
        <v>57</v>
      </c>
      <c r="D10" t="s">
        <v>58</v>
      </c>
      <c r="E10" t="s">
        <v>6</v>
      </c>
      <c r="F10" t="s">
        <v>59</v>
      </c>
      <c r="G10" t="s">
        <v>60</v>
      </c>
      <c r="H10" t="s">
        <v>61</v>
      </c>
      <c r="I10" t="s">
        <v>62</v>
      </c>
      <c r="J10" s="155">
        <v>44121</v>
      </c>
      <c r="K10" t="s">
        <v>63</v>
      </c>
      <c r="L10" t="s">
        <v>1506</v>
      </c>
      <c r="M10" t="s">
        <v>1507</v>
      </c>
      <c r="N10" t="s">
        <v>64</v>
      </c>
      <c r="P10" t="s">
        <v>84</v>
      </c>
      <c r="Q10">
        <v>15872406</v>
      </c>
      <c r="R10" s="143" t="s">
        <v>66</v>
      </c>
      <c r="S10">
        <v>41</v>
      </c>
      <c r="T10" t="s">
        <v>1490</v>
      </c>
      <c r="U10">
        <v>4120802055</v>
      </c>
      <c r="W10" t="s">
        <v>67</v>
      </c>
      <c r="X10" t="s">
        <v>67</v>
      </c>
      <c r="Y10" t="s">
        <v>67</v>
      </c>
      <c r="Z10" t="s">
        <v>67</v>
      </c>
      <c r="AA10" t="s">
        <v>68</v>
      </c>
      <c r="AB10" t="s">
        <v>68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  <c r="AI10" t="s">
        <v>68</v>
      </c>
      <c r="AJ10" t="s">
        <v>68</v>
      </c>
    </row>
    <row r="11" spans="1:37">
      <c r="A11">
        <v>10</v>
      </c>
      <c r="B11" t="s">
        <v>7</v>
      </c>
      <c r="C11" t="s">
        <v>57</v>
      </c>
      <c r="D11" t="s">
        <v>58</v>
      </c>
      <c r="E11" t="s">
        <v>6</v>
      </c>
      <c r="F11" t="s">
        <v>59</v>
      </c>
      <c r="G11" t="s">
        <v>60</v>
      </c>
      <c r="H11" t="s">
        <v>61</v>
      </c>
      <c r="I11" t="s">
        <v>62</v>
      </c>
      <c r="J11" s="155">
        <v>44121</v>
      </c>
      <c r="K11" t="s">
        <v>63</v>
      </c>
      <c r="L11" t="s">
        <v>1508</v>
      </c>
      <c r="M11" t="s">
        <v>1509</v>
      </c>
      <c r="N11" t="s">
        <v>85</v>
      </c>
      <c r="P11" t="s">
        <v>86</v>
      </c>
      <c r="S11">
        <v>62</v>
      </c>
      <c r="T11" t="s">
        <v>1501</v>
      </c>
      <c r="U11">
        <v>4241564114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68</v>
      </c>
      <c r="AC11" t="s">
        <v>68</v>
      </c>
      <c r="AD11" t="s">
        <v>67</v>
      </c>
      <c r="AE11" t="s">
        <v>68</v>
      </c>
      <c r="AF11" t="s">
        <v>68</v>
      </c>
      <c r="AG11" t="s">
        <v>67</v>
      </c>
      <c r="AH11" t="s">
        <v>67</v>
      </c>
      <c r="AI11" t="s">
        <v>68</v>
      </c>
      <c r="AJ11" t="s">
        <v>68</v>
      </c>
    </row>
    <row r="12" spans="1:37">
      <c r="A12">
        <v>11</v>
      </c>
      <c r="B12" t="s">
        <v>7</v>
      </c>
      <c r="C12" t="s">
        <v>57</v>
      </c>
      <c r="D12" t="s">
        <v>58</v>
      </c>
      <c r="E12" t="s">
        <v>6</v>
      </c>
      <c r="F12" t="s">
        <v>59</v>
      </c>
      <c r="G12" t="s">
        <v>60</v>
      </c>
      <c r="H12" t="s">
        <v>61</v>
      </c>
      <c r="I12" t="s">
        <v>62</v>
      </c>
      <c r="J12" s="155">
        <v>44121</v>
      </c>
      <c r="K12" t="s">
        <v>63</v>
      </c>
      <c r="L12" t="s">
        <v>1510</v>
      </c>
      <c r="M12" t="s">
        <v>1511</v>
      </c>
      <c r="N12" t="s">
        <v>87</v>
      </c>
      <c r="O12" t="s">
        <v>88</v>
      </c>
      <c r="P12" t="s">
        <v>89</v>
      </c>
      <c r="Q12">
        <v>11668013</v>
      </c>
      <c r="R12" s="143" t="s">
        <v>66</v>
      </c>
      <c r="S12">
        <v>47</v>
      </c>
      <c r="T12" t="s">
        <v>1490</v>
      </c>
      <c r="U12">
        <v>4241672170</v>
      </c>
      <c r="W12" t="s">
        <v>68</v>
      </c>
      <c r="X12" t="s">
        <v>67</v>
      </c>
      <c r="Y12" t="s">
        <v>67</v>
      </c>
      <c r="Z12" t="s">
        <v>67</v>
      </c>
      <c r="AA12" t="s">
        <v>68</v>
      </c>
      <c r="AB12" t="s">
        <v>68</v>
      </c>
      <c r="AC12" t="s">
        <v>68</v>
      </c>
      <c r="AD12" t="s">
        <v>67</v>
      </c>
      <c r="AE12" t="s">
        <v>67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</row>
    <row r="13" spans="1:37">
      <c r="A13">
        <v>12</v>
      </c>
      <c r="B13" t="s">
        <v>7</v>
      </c>
      <c r="C13" t="s">
        <v>57</v>
      </c>
      <c r="D13" t="s">
        <v>58</v>
      </c>
      <c r="E13" t="s">
        <v>6</v>
      </c>
      <c r="F13" t="s">
        <v>59</v>
      </c>
      <c r="G13" t="s">
        <v>60</v>
      </c>
      <c r="H13" t="s">
        <v>61</v>
      </c>
      <c r="I13" t="s">
        <v>62</v>
      </c>
      <c r="J13" s="155">
        <v>44121</v>
      </c>
      <c r="K13" t="s">
        <v>63</v>
      </c>
      <c r="L13" t="s">
        <v>1512</v>
      </c>
      <c r="M13" t="s">
        <v>1513</v>
      </c>
      <c r="N13" t="s">
        <v>90</v>
      </c>
      <c r="O13" t="s">
        <v>64</v>
      </c>
      <c r="P13" t="s">
        <v>91</v>
      </c>
      <c r="Q13">
        <v>31870871</v>
      </c>
      <c r="R13" s="143" t="s">
        <v>66</v>
      </c>
      <c r="S13">
        <v>19</v>
      </c>
      <c r="T13" t="s">
        <v>1490</v>
      </c>
      <c r="U13">
        <v>4241811033</v>
      </c>
      <c r="W13" t="s">
        <v>68</v>
      </c>
      <c r="X13" t="s">
        <v>67</v>
      </c>
      <c r="Y13" t="s">
        <v>67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68</v>
      </c>
      <c r="AH13" t="s">
        <v>68</v>
      </c>
      <c r="AI13" t="s">
        <v>68</v>
      </c>
      <c r="AJ13" t="s">
        <v>68</v>
      </c>
    </row>
    <row r="14" spans="1:37">
      <c r="A14">
        <v>13</v>
      </c>
      <c r="B14" t="s">
        <v>7</v>
      </c>
      <c r="C14" t="s">
        <v>57</v>
      </c>
      <c r="D14" t="s">
        <v>58</v>
      </c>
      <c r="E14" t="s">
        <v>6</v>
      </c>
      <c r="F14" t="s">
        <v>92</v>
      </c>
      <c r="G14" t="s">
        <v>60</v>
      </c>
      <c r="H14" t="s">
        <v>61</v>
      </c>
      <c r="I14" t="s">
        <v>62</v>
      </c>
      <c r="J14" s="155">
        <v>44124</v>
      </c>
      <c r="K14" t="s">
        <v>63</v>
      </c>
      <c r="L14" t="s">
        <v>1514</v>
      </c>
      <c r="M14" t="s">
        <v>1515</v>
      </c>
      <c r="N14" t="s">
        <v>88</v>
      </c>
      <c r="P14" t="s">
        <v>93</v>
      </c>
      <c r="Q14">
        <v>3164467</v>
      </c>
      <c r="R14" s="143" t="s">
        <v>66</v>
      </c>
      <c r="S14">
        <v>74</v>
      </c>
      <c r="T14" t="s">
        <v>1501</v>
      </c>
      <c r="U14">
        <v>2122950026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  <c r="AB14" t="s">
        <v>68</v>
      </c>
      <c r="AC14" t="s">
        <v>67</v>
      </c>
      <c r="AD14" t="s">
        <v>68</v>
      </c>
      <c r="AE14" t="s">
        <v>68</v>
      </c>
      <c r="AF14" t="s">
        <v>68</v>
      </c>
      <c r="AG14" t="s">
        <v>68</v>
      </c>
      <c r="AH14" t="s">
        <v>67</v>
      </c>
      <c r="AI14" t="s">
        <v>68</v>
      </c>
      <c r="AJ14" t="s">
        <v>67</v>
      </c>
    </row>
    <row r="15" spans="1:37">
      <c r="A15">
        <v>14</v>
      </c>
      <c r="B15" t="s">
        <v>7</v>
      </c>
      <c r="C15" t="s">
        <v>57</v>
      </c>
      <c r="D15" t="s">
        <v>58</v>
      </c>
      <c r="E15" t="s">
        <v>6</v>
      </c>
      <c r="F15" t="s">
        <v>92</v>
      </c>
      <c r="G15" t="s">
        <v>60</v>
      </c>
      <c r="H15" t="s">
        <v>61</v>
      </c>
      <c r="I15" t="s">
        <v>62</v>
      </c>
      <c r="J15" s="155">
        <v>44124</v>
      </c>
      <c r="K15" t="s">
        <v>63</v>
      </c>
      <c r="L15" t="s">
        <v>1516</v>
      </c>
      <c r="M15" t="s">
        <v>1517</v>
      </c>
      <c r="N15" t="s">
        <v>94</v>
      </c>
      <c r="P15" t="s">
        <v>95</v>
      </c>
      <c r="Q15">
        <v>26281486</v>
      </c>
      <c r="R15" s="143" t="s">
        <v>66</v>
      </c>
      <c r="S15">
        <v>22</v>
      </c>
      <c r="T15" t="s">
        <v>1490</v>
      </c>
      <c r="U15">
        <v>4242744788</v>
      </c>
      <c r="W15" t="s">
        <v>68</v>
      </c>
      <c r="X15" t="s">
        <v>67</v>
      </c>
      <c r="Y15" t="s">
        <v>67</v>
      </c>
      <c r="Z15" t="s">
        <v>68</v>
      </c>
      <c r="AA15" t="s">
        <v>68</v>
      </c>
      <c r="AB15" t="s">
        <v>67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</row>
    <row r="16" spans="1:37">
      <c r="A16">
        <v>15</v>
      </c>
      <c r="B16" t="s">
        <v>7</v>
      </c>
      <c r="C16" t="s">
        <v>57</v>
      </c>
      <c r="D16" t="s">
        <v>58</v>
      </c>
      <c r="E16" t="s">
        <v>6</v>
      </c>
      <c r="F16" t="s">
        <v>92</v>
      </c>
      <c r="G16" t="s">
        <v>60</v>
      </c>
      <c r="H16" t="s">
        <v>61</v>
      </c>
      <c r="I16" t="s">
        <v>62</v>
      </c>
      <c r="J16" s="155">
        <v>44124</v>
      </c>
      <c r="K16" t="s">
        <v>63</v>
      </c>
      <c r="L16" t="s">
        <v>1518</v>
      </c>
      <c r="M16" t="s">
        <v>1519</v>
      </c>
      <c r="N16" t="s">
        <v>96</v>
      </c>
      <c r="P16" t="s">
        <v>97</v>
      </c>
      <c r="Q16">
        <v>10789389</v>
      </c>
      <c r="R16" s="143" t="s">
        <v>66</v>
      </c>
      <c r="S16">
        <v>52</v>
      </c>
      <c r="T16" t="s">
        <v>1501</v>
      </c>
      <c r="U16">
        <v>4241672170</v>
      </c>
      <c r="W16" t="s">
        <v>68</v>
      </c>
      <c r="X16" t="s">
        <v>67</v>
      </c>
      <c r="Y16" t="s">
        <v>67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67</v>
      </c>
      <c r="AG16" t="s">
        <v>68</v>
      </c>
      <c r="AH16" t="s">
        <v>67</v>
      </c>
      <c r="AI16" t="s">
        <v>68</v>
      </c>
      <c r="AJ16" t="s">
        <v>68</v>
      </c>
    </row>
    <row r="17" spans="1:36">
      <c r="A17">
        <v>16</v>
      </c>
      <c r="B17" t="s">
        <v>7</v>
      </c>
      <c r="C17" t="s">
        <v>57</v>
      </c>
      <c r="D17" t="s">
        <v>58</v>
      </c>
      <c r="E17" t="s">
        <v>6</v>
      </c>
      <c r="F17" t="s">
        <v>92</v>
      </c>
      <c r="G17" t="s">
        <v>60</v>
      </c>
      <c r="H17" t="s">
        <v>61</v>
      </c>
      <c r="I17" t="s">
        <v>62</v>
      </c>
      <c r="J17" s="155">
        <v>44124</v>
      </c>
      <c r="K17" t="s">
        <v>63</v>
      </c>
      <c r="L17" t="s">
        <v>1520</v>
      </c>
      <c r="M17" t="s">
        <v>1521</v>
      </c>
      <c r="N17" t="s">
        <v>98</v>
      </c>
      <c r="P17" t="s">
        <v>89</v>
      </c>
      <c r="Q17">
        <v>11668013</v>
      </c>
      <c r="R17" s="143" t="s">
        <v>66</v>
      </c>
      <c r="S17">
        <v>48</v>
      </c>
      <c r="T17" t="s">
        <v>1490</v>
      </c>
      <c r="U17">
        <v>4241672170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68</v>
      </c>
      <c r="AC17" t="s">
        <v>67</v>
      </c>
      <c r="AD17" t="s">
        <v>68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</row>
    <row r="18" spans="1:36">
      <c r="A18">
        <v>17</v>
      </c>
      <c r="B18" t="s">
        <v>7</v>
      </c>
      <c r="C18" t="s">
        <v>57</v>
      </c>
      <c r="D18" t="s">
        <v>58</v>
      </c>
      <c r="E18" t="s">
        <v>6</v>
      </c>
      <c r="F18" t="s">
        <v>92</v>
      </c>
      <c r="G18" t="s">
        <v>60</v>
      </c>
      <c r="H18" t="s">
        <v>61</v>
      </c>
      <c r="I18" t="s">
        <v>62</v>
      </c>
      <c r="J18" s="155">
        <v>44124</v>
      </c>
      <c r="K18" t="s">
        <v>63</v>
      </c>
      <c r="L18" t="s">
        <v>1522</v>
      </c>
      <c r="M18" t="s">
        <v>1523</v>
      </c>
      <c r="N18" t="s">
        <v>64</v>
      </c>
      <c r="P18" t="s">
        <v>99</v>
      </c>
      <c r="Q18">
        <v>24408717</v>
      </c>
      <c r="R18" s="143" t="s">
        <v>66</v>
      </c>
      <c r="S18">
        <v>23</v>
      </c>
      <c r="T18" t="s">
        <v>1490</v>
      </c>
      <c r="U18">
        <v>4242241792</v>
      </c>
      <c r="W18" t="s">
        <v>68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68</v>
      </c>
      <c r="AD18" t="s">
        <v>68</v>
      </c>
      <c r="AE18" t="s">
        <v>68</v>
      </c>
      <c r="AF18" t="s">
        <v>67</v>
      </c>
      <c r="AG18" t="s">
        <v>68</v>
      </c>
      <c r="AH18" t="s">
        <v>68</v>
      </c>
      <c r="AI18" t="s">
        <v>68</v>
      </c>
      <c r="AJ18" t="s">
        <v>68</v>
      </c>
    </row>
    <row r="19" spans="1:36">
      <c r="A19">
        <v>18</v>
      </c>
      <c r="B19" t="s">
        <v>7</v>
      </c>
      <c r="C19" t="s">
        <v>57</v>
      </c>
      <c r="D19" t="s">
        <v>58</v>
      </c>
      <c r="E19" t="s">
        <v>6</v>
      </c>
      <c r="F19" t="s">
        <v>92</v>
      </c>
      <c r="G19" t="s">
        <v>60</v>
      </c>
      <c r="H19" t="s">
        <v>61</v>
      </c>
      <c r="I19" t="s">
        <v>62</v>
      </c>
      <c r="J19" s="155">
        <v>44124</v>
      </c>
      <c r="K19" t="s">
        <v>63</v>
      </c>
      <c r="L19" t="s">
        <v>1524</v>
      </c>
      <c r="M19" t="s">
        <v>1525</v>
      </c>
      <c r="N19" t="s">
        <v>100</v>
      </c>
      <c r="P19" t="s">
        <v>101</v>
      </c>
      <c r="Q19">
        <v>28777919</v>
      </c>
      <c r="R19" s="143" t="s">
        <v>66</v>
      </c>
      <c r="S19">
        <v>22</v>
      </c>
      <c r="T19" t="s">
        <v>1490</v>
      </c>
      <c r="U19">
        <v>4123992839</v>
      </c>
      <c r="W19" t="s">
        <v>68</v>
      </c>
      <c r="X19" t="s">
        <v>67</v>
      </c>
      <c r="Y19" t="s">
        <v>67</v>
      </c>
      <c r="Z19" t="s">
        <v>67</v>
      </c>
      <c r="AA19" t="s">
        <v>67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</row>
    <row r="20" spans="1:36">
      <c r="A20">
        <v>19</v>
      </c>
      <c r="B20" t="s">
        <v>7</v>
      </c>
      <c r="C20" t="s">
        <v>57</v>
      </c>
      <c r="D20" t="s">
        <v>58</v>
      </c>
      <c r="E20" t="s">
        <v>6</v>
      </c>
      <c r="F20" t="s">
        <v>92</v>
      </c>
      <c r="G20" t="s">
        <v>60</v>
      </c>
      <c r="H20" t="s">
        <v>61</v>
      </c>
      <c r="I20" t="s">
        <v>62</v>
      </c>
      <c r="J20" s="155">
        <v>44124</v>
      </c>
      <c r="K20" t="s">
        <v>63</v>
      </c>
      <c r="L20" t="s">
        <v>1526</v>
      </c>
      <c r="M20" t="s">
        <v>1527</v>
      </c>
      <c r="N20" t="s">
        <v>102</v>
      </c>
      <c r="P20" t="s">
        <v>103</v>
      </c>
      <c r="Q20">
        <v>28461439</v>
      </c>
      <c r="R20" s="143" t="s">
        <v>66</v>
      </c>
      <c r="S20">
        <v>18</v>
      </c>
      <c r="T20" t="s">
        <v>1490</v>
      </c>
      <c r="U20">
        <v>4125404134</v>
      </c>
      <c r="W20" t="s">
        <v>68</v>
      </c>
      <c r="X20" t="s">
        <v>67</v>
      </c>
      <c r="Y20" t="s">
        <v>67</v>
      </c>
      <c r="Z20" t="s">
        <v>67</v>
      </c>
      <c r="AA20" t="s">
        <v>68</v>
      </c>
      <c r="AB20" t="s">
        <v>67</v>
      </c>
      <c r="AC20" t="s">
        <v>67</v>
      </c>
      <c r="AD20" t="s">
        <v>68</v>
      </c>
      <c r="AE20" t="s">
        <v>68</v>
      </c>
      <c r="AF20" t="s">
        <v>67</v>
      </c>
      <c r="AG20" t="s">
        <v>68</v>
      </c>
      <c r="AH20" t="s">
        <v>67</v>
      </c>
      <c r="AI20" t="s">
        <v>68</v>
      </c>
      <c r="AJ20" t="s">
        <v>68</v>
      </c>
    </row>
    <row r="21" spans="1:36">
      <c r="A21">
        <v>20</v>
      </c>
      <c r="B21" t="s">
        <v>7</v>
      </c>
      <c r="C21" t="s">
        <v>57</v>
      </c>
      <c r="D21" t="s">
        <v>58</v>
      </c>
      <c r="E21" t="s">
        <v>6</v>
      </c>
      <c r="F21" t="s">
        <v>92</v>
      </c>
      <c r="G21" t="s">
        <v>60</v>
      </c>
      <c r="H21" t="s">
        <v>61</v>
      </c>
      <c r="I21" t="s">
        <v>62</v>
      </c>
      <c r="J21" s="155">
        <v>44124</v>
      </c>
      <c r="K21" t="s">
        <v>63</v>
      </c>
      <c r="L21" t="s">
        <v>1528</v>
      </c>
      <c r="M21" t="s">
        <v>1529</v>
      </c>
      <c r="N21" t="s">
        <v>104</v>
      </c>
      <c r="P21" t="s">
        <v>105</v>
      </c>
      <c r="Q21">
        <v>15612510</v>
      </c>
      <c r="R21" s="143" t="s">
        <v>66</v>
      </c>
      <c r="S21">
        <v>39</v>
      </c>
      <c r="T21" t="s">
        <v>1490</v>
      </c>
      <c r="U21">
        <v>4125404139</v>
      </c>
      <c r="W21" t="s">
        <v>68</v>
      </c>
      <c r="X21" t="s">
        <v>67</v>
      </c>
      <c r="Y21" t="s">
        <v>67</v>
      </c>
      <c r="Z21" t="s">
        <v>67</v>
      </c>
      <c r="AA21" t="s">
        <v>68</v>
      </c>
      <c r="AB21" t="s">
        <v>68</v>
      </c>
      <c r="AC21" t="s">
        <v>67</v>
      </c>
      <c r="AD21" t="s">
        <v>68</v>
      </c>
      <c r="AE21" t="s">
        <v>68</v>
      </c>
      <c r="AF21" t="s">
        <v>68</v>
      </c>
      <c r="AG21" t="s">
        <v>68</v>
      </c>
      <c r="AH21" t="s">
        <v>67</v>
      </c>
      <c r="AI21" t="s">
        <v>68</v>
      </c>
      <c r="AJ21" t="s">
        <v>68</v>
      </c>
    </row>
    <row r="22" spans="1:36">
      <c r="A22">
        <v>21</v>
      </c>
      <c r="B22" t="s">
        <v>7</v>
      </c>
      <c r="C22" t="s">
        <v>57</v>
      </c>
      <c r="D22" t="s">
        <v>58</v>
      </c>
      <c r="E22" t="s">
        <v>6</v>
      </c>
      <c r="F22" t="s">
        <v>92</v>
      </c>
      <c r="G22" t="s">
        <v>60</v>
      </c>
      <c r="H22" t="s">
        <v>61</v>
      </c>
      <c r="I22" t="s">
        <v>62</v>
      </c>
      <c r="J22" s="155">
        <v>44124</v>
      </c>
      <c r="K22" t="s">
        <v>63</v>
      </c>
      <c r="L22" t="s">
        <v>1530</v>
      </c>
      <c r="M22" t="s">
        <v>1531</v>
      </c>
      <c r="N22" t="s">
        <v>106</v>
      </c>
      <c r="P22" t="s">
        <v>107</v>
      </c>
      <c r="Q22">
        <v>24896858</v>
      </c>
      <c r="R22" s="143" t="s">
        <v>66</v>
      </c>
      <c r="S22">
        <v>27</v>
      </c>
      <c r="T22" t="s">
        <v>1490</v>
      </c>
      <c r="U22">
        <v>4242576035</v>
      </c>
      <c r="W22" t="s">
        <v>68</v>
      </c>
      <c r="X22" t="s">
        <v>67</v>
      </c>
      <c r="Y22" t="s">
        <v>67</v>
      </c>
      <c r="Z22" t="s">
        <v>67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</row>
    <row r="23" spans="1:36">
      <c r="A23">
        <v>22</v>
      </c>
      <c r="B23" t="s">
        <v>7</v>
      </c>
      <c r="C23" t="s">
        <v>57</v>
      </c>
      <c r="D23" t="s">
        <v>58</v>
      </c>
      <c r="E23" t="s">
        <v>6</v>
      </c>
      <c r="F23" t="s">
        <v>92</v>
      </c>
      <c r="G23" t="s">
        <v>60</v>
      </c>
      <c r="H23" t="s">
        <v>61</v>
      </c>
      <c r="I23" t="s">
        <v>62</v>
      </c>
      <c r="J23" s="155">
        <v>44124</v>
      </c>
      <c r="K23" t="s">
        <v>63</v>
      </c>
      <c r="L23" t="s">
        <v>1532</v>
      </c>
      <c r="M23" t="s">
        <v>1533</v>
      </c>
      <c r="N23" t="s">
        <v>108</v>
      </c>
      <c r="O23" t="s">
        <v>109</v>
      </c>
      <c r="P23" t="s">
        <v>110</v>
      </c>
      <c r="Q23">
        <v>23626206</v>
      </c>
      <c r="R23" s="143" t="s">
        <v>66</v>
      </c>
      <c r="S23">
        <v>86</v>
      </c>
      <c r="T23" t="s">
        <v>1501</v>
      </c>
      <c r="U23">
        <v>4167271520</v>
      </c>
      <c r="W23" t="s">
        <v>68</v>
      </c>
      <c r="X23" t="s">
        <v>67</v>
      </c>
      <c r="Y23" t="s">
        <v>67</v>
      </c>
      <c r="Z23" t="s">
        <v>68</v>
      </c>
      <c r="AA23" t="s">
        <v>68</v>
      </c>
      <c r="AB23" t="s">
        <v>68</v>
      </c>
      <c r="AC23" t="s">
        <v>67</v>
      </c>
      <c r="AD23" t="s">
        <v>68</v>
      </c>
      <c r="AE23" t="s">
        <v>68</v>
      </c>
      <c r="AF23" t="s">
        <v>68</v>
      </c>
      <c r="AG23" t="s">
        <v>68</v>
      </c>
      <c r="AH23" t="s">
        <v>67</v>
      </c>
      <c r="AI23" t="s">
        <v>68</v>
      </c>
      <c r="AJ23" t="s">
        <v>67</v>
      </c>
    </row>
    <row r="24" spans="1:36">
      <c r="A24">
        <v>23</v>
      </c>
      <c r="B24" t="s">
        <v>7</v>
      </c>
      <c r="C24" t="s">
        <v>57</v>
      </c>
      <c r="D24" t="s">
        <v>58</v>
      </c>
      <c r="E24" t="s">
        <v>6</v>
      </c>
      <c r="F24" t="s">
        <v>92</v>
      </c>
      <c r="G24" t="s">
        <v>60</v>
      </c>
      <c r="H24" t="s">
        <v>61</v>
      </c>
      <c r="I24" t="s">
        <v>62</v>
      </c>
      <c r="J24" s="155">
        <v>44124</v>
      </c>
      <c r="K24" t="s">
        <v>63</v>
      </c>
      <c r="L24" t="s">
        <v>1534</v>
      </c>
      <c r="M24" t="s">
        <v>1535</v>
      </c>
      <c r="N24" t="s">
        <v>111</v>
      </c>
      <c r="P24" t="s">
        <v>112</v>
      </c>
      <c r="Q24">
        <v>20179267</v>
      </c>
      <c r="R24" s="143" t="s">
        <v>66</v>
      </c>
      <c r="S24">
        <v>30</v>
      </c>
      <c r="T24" t="s">
        <v>1490</v>
      </c>
      <c r="U24">
        <v>4242076664</v>
      </c>
      <c r="W24" t="s">
        <v>68</v>
      </c>
      <c r="X24" t="s">
        <v>67</v>
      </c>
      <c r="Y24" t="s">
        <v>67</v>
      </c>
      <c r="Z24" t="s">
        <v>67</v>
      </c>
      <c r="AA24" t="s">
        <v>68</v>
      </c>
      <c r="AB24" t="s">
        <v>67</v>
      </c>
      <c r="AC24" t="s">
        <v>67</v>
      </c>
      <c r="AD24" t="s">
        <v>68</v>
      </c>
      <c r="AE24" t="s">
        <v>68</v>
      </c>
      <c r="AF24" t="s">
        <v>67</v>
      </c>
      <c r="AG24" t="s">
        <v>68</v>
      </c>
      <c r="AH24" t="s">
        <v>67</v>
      </c>
      <c r="AI24" t="s">
        <v>68</v>
      </c>
      <c r="AJ24" t="s">
        <v>68</v>
      </c>
    </row>
    <row r="25" spans="1:36">
      <c r="A25">
        <v>24</v>
      </c>
      <c r="B25" t="s">
        <v>7</v>
      </c>
      <c r="C25" t="s">
        <v>57</v>
      </c>
      <c r="D25" t="s">
        <v>58</v>
      </c>
      <c r="E25" t="s">
        <v>6</v>
      </c>
      <c r="F25" t="s">
        <v>92</v>
      </c>
      <c r="G25" t="s">
        <v>92</v>
      </c>
      <c r="H25" t="s">
        <v>113</v>
      </c>
      <c r="I25" t="s">
        <v>62</v>
      </c>
      <c r="J25" s="155">
        <v>44124</v>
      </c>
      <c r="K25" t="s">
        <v>63</v>
      </c>
      <c r="L25" t="s">
        <v>1536</v>
      </c>
      <c r="M25" t="s">
        <v>1537</v>
      </c>
      <c r="N25" t="s">
        <v>114</v>
      </c>
      <c r="P25" t="s">
        <v>115</v>
      </c>
      <c r="Q25">
        <v>4064430</v>
      </c>
      <c r="R25" s="143" t="s">
        <v>66</v>
      </c>
      <c r="S25">
        <v>80</v>
      </c>
      <c r="T25" t="s">
        <v>1501</v>
      </c>
      <c r="U25">
        <v>4122006507</v>
      </c>
      <c r="W25" t="s">
        <v>68</v>
      </c>
      <c r="X25" t="s">
        <v>67</v>
      </c>
      <c r="Y25" t="s">
        <v>68</v>
      </c>
      <c r="Z25" t="s">
        <v>68</v>
      </c>
      <c r="AA25" t="s">
        <v>68</v>
      </c>
      <c r="AB25" t="s">
        <v>68</v>
      </c>
      <c r="AC25" t="s">
        <v>67</v>
      </c>
      <c r="AD25" t="s">
        <v>68</v>
      </c>
      <c r="AE25" t="s">
        <v>68</v>
      </c>
      <c r="AF25" t="s">
        <v>68</v>
      </c>
      <c r="AG25" t="s">
        <v>68</v>
      </c>
      <c r="AH25" t="s">
        <v>67</v>
      </c>
      <c r="AI25" t="s">
        <v>68</v>
      </c>
      <c r="AJ25" t="s">
        <v>67</v>
      </c>
    </row>
    <row r="26" spans="1:36">
      <c r="A26">
        <v>25</v>
      </c>
      <c r="B26" t="s">
        <v>7</v>
      </c>
      <c r="C26" t="s">
        <v>57</v>
      </c>
      <c r="D26" t="s">
        <v>58</v>
      </c>
      <c r="E26" t="s">
        <v>6</v>
      </c>
      <c r="F26" t="s">
        <v>92</v>
      </c>
      <c r="G26" t="s">
        <v>92</v>
      </c>
      <c r="H26" t="s">
        <v>113</v>
      </c>
      <c r="I26" t="s">
        <v>62</v>
      </c>
      <c r="J26" s="155">
        <v>44124</v>
      </c>
      <c r="K26" t="s">
        <v>63</v>
      </c>
      <c r="L26" t="s">
        <v>1538</v>
      </c>
      <c r="M26" t="s">
        <v>1539</v>
      </c>
      <c r="N26" t="s">
        <v>116</v>
      </c>
      <c r="P26" t="s">
        <v>117</v>
      </c>
      <c r="Q26">
        <v>6194670</v>
      </c>
      <c r="R26" s="143" t="s">
        <v>66</v>
      </c>
      <c r="S26">
        <v>71</v>
      </c>
      <c r="T26" t="s">
        <v>1501</v>
      </c>
      <c r="U26">
        <v>4120256302</v>
      </c>
      <c r="W26" t="s">
        <v>68</v>
      </c>
      <c r="X26" t="s">
        <v>67</v>
      </c>
      <c r="Y26" t="s">
        <v>68</v>
      </c>
      <c r="Z26" t="s">
        <v>67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</row>
    <row r="27" spans="1:36">
      <c r="A27">
        <v>26</v>
      </c>
      <c r="B27" t="s">
        <v>7</v>
      </c>
      <c r="C27" t="s">
        <v>57</v>
      </c>
      <c r="D27" t="s">
        <v>58</v>
      </c>
      <c r="E27" t="s">
        <v>6</v>
      </c>
      <c r="F27" t="s">
        <v>92</v>
      </c>
      <c r="G27" t="s">
        <v>92</v>
      </c>
      <c r="H27" t="s">
        <v>113</v>
      </c>
      <c r="I27" t="s">
        <v>62</v>
      </c>
      <c r="J27" s="155">
        <v>44124</v>
      </c>
      <c r="K27" t="s">
        <v>63</v>
      </c>
      <c r="L27" t="s">
        <v>1540</v>
      </c>
      <c r="M27" t="s">
        <v>1541</v>
      </c>
      <c r="N27" t="s">
        <v>118</v>
      </c>
      <c r="P27" t="s">
        <v>119</v>
      </c>
      <c r="Q27">
        <v>11232958</v>
      </c>
      <c r="R27" s="143" t="s">
        <v>66</v>
      </c>
      <c r="S27">
        <v>49</v>
      </c>
      <c r="T27" t="s">
        <v>1490</v>
      </c>
      <c r="U27">
        <v>4245467908</v>
      </c>
      <c r="W27" t="s">
        <v>68</v>
      </c>
      <c r="X27" t="s">
        <v>67</v>
      </c>
      <c r="Y27" t="s">
        <v>68</v>
      </c>
      <c r="Z27" t="s">
        <v>67</v>
      </c>
      <c r="AA27" t="s">
        <v>68</v>
      </c>
      <c r="AB27" t="s">
        <v>67</v>
      </c>
      <c r="AC27" t="s">
        <v>68</v>
      </c>
      <c r="AD27" t="s">
        <v>67</v>
      </c>
      <c r="AE27" t="s">
        <v>68</v>
      </c>
      <c r="AF27" t="s">
        <v>67</v>
      </c>
      <c r="AG27" t="s">
        <v>68</v>
      </c>
      <c r="AH27" t="s">
        <v>67</v>
      </c>
      <c r="AI27" t="s">
        <v>68</v>
      </c>
      <c r="AJ27" t="s">
        <v>68</v>
      </c>
    </row>
    <row r="28" spans="1:36">
      <c r="A28">
        <v>27</v>
      </c>
      <c r="B28" t="s">
        <v>7</v>
      </c>
      <c r="C28" t="s">
        <v>57</v>
      </c>
      <c r="D28" t="s">
        <v>58</v>
      </c>
      <c r="E28" t="s">
        <v>6</v>
      </c>
      <c r="F28" t="s">
        <v>92</v>
      </c>
      <c r="G28" t="s">
        <v>92</v>
      </c>
      <c r="H28" t="s">
        <v>113</v>
      </c>
      <c r="I28" t="s">
        <v>62</v>
      </c>
      <c r="J28" s="155">
        <v>44124</v>
      </c>
      <c r="K28" t="s">
        <v>63</v>
      </c>
      <c r="L28" t="s">
        <v>1542</v>
      </c>
      <c r="M28" t="s">
        <v>1543</v>
      </c>
      <c r="N28" t="s">
        <v>120</v>
      </c>
      <c r="P28" t="s">
        <v>121</v>
      </c>
      <c r="Q28">
        <v>17145383</v>
      </c>
      <c r="R28" s="143" t="s">
        <v>66</v>
      </c>
      <c r="S28">
        <v>55</v>
      </c>
      <c r="T28" t="s">
        <v>1501</v>
      </c>
      <c r="W28" t="s">
        <v>68</v>
      </c>
      <c r="X28" t="s">
        <v>67</v>
      </c>
      <c r="Y28" t="s">
        <v>68</v>
      </c>
      <c r="Z28" t="s">
        <v>67</v>
      </c>
      <c r="AA28" t="s">
        <v>68</v>
      </c>
      <c r="AB28" t="s">
        <v>68</v>
      </c>
      <c r="AC28" t="s">
        <v>67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67</v>
      </c>
    </row>
    <row r="29" spans="1:36">
      <c r="A29">
        <v>28</v>
      </c>
      <c r="B29" t="s">
        <v>7</v>
      </c>
      <c r="C29" t="s">
        <v>57</v>
      </c>
      <c r="D29" t="s">
        <v>58</v>
      </c>
      <c r="E29" t="s">
        <v>6</v>
      </c>
      <c r="F29" t="s">
        <v>92</v>
      </c>
      <c r="G29" t="s">
        <v>92</v>
      </c>
      <c r="H29" t="s">
        <v>113</v>
      </c>
      <c r="I29" t="s">
        <v>62</v>
      </c>
      <c r="J29" s="155">
        <v>44124</v>
      </c>
      <c r="K29" t="s">
        <v>63</v>
      </c>
      <c r="L29" t="s">
        <v>1544</v>
      </c>
      <c r="M29" t="s">
        <v>1545</v>
      </c>
      <c r="N29" t="s">
        <v>122</v>
      </c>
      <c r="P29" t="s">
        <v>123</v>
      </c>
      <c r="Q29">
        <v>81881533</v>
      </c>
      <c r="R29" s="143" t="s">
        <v>66</v>
      </c>
      <c r="S29">
        <v>76</v>
      </c>
      <c r="T29" t="s">
        <v>1501</v>
      </c>
      <c r="U29">
        <v>4123264704</v>
      </c>
      <c r="W29" t="s">
        <v>68</v>
      </c>
      <c r="X29" t="s">
        <v>67</v>
      </c>
      <c r="Y29" t="s">
        <v>68</v>
      </c>
      <c r="Z29" t="s">
        <v>68</v>
      </c>
      <c r="AA29" t="s">
        <v>68</v>
      </c>
      <c r="AB29" t="s">
        <v>68</v>
      </c>
      <c r="AC29" t="s">
        <v>67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67</v>
      </c>
    </row>
    <row r="30" spans="1:36">
      <c r="A30">
        <v>29</v>
      </c>
      <c r="B30" t="s">
        <v>7</v>
      </c>
      <c r="C30" t="s">
        <v>57</v>
      </c>
      <c r="D30" t="s">
        <v>58</v>
      </c>
      <c r="E30" t="s">
        <v>6</v>
      </c>
      <c r="F30" t="s">
        <v>92</v>
      </c>
      <c r="G30" t="s">
        <v>92</v>
      </c>
      <c r="H30" t="s">
        <v>113</v>
      </c>
      <c r="I30" t="s">
        <v>62</v>
      </c>
      <c r="J30" s="155">
        <v>44124</v>
      </c>
      <c r="K30" t="s">
        <v>63</v>
      </c>
      <c r="L30" t="s">
        <v>1546</v>
      </c>
      <c r="M30" t="s">
        <v>1547</v>
      </c>
      <c r="N30" t="s">
        <v>98</v>
      </c>
      <c r="P30" t="s">
        <v>124</v>
      </c>
      <c r="Q30">
        <v>9884116</v>
      </c>
      <c r="R30" s="143" t="s">
        <v>66</v>
      </c>
      <c r="S30">
        <v>55</v>
      </c>
      <c r="T30" t="s">
        <v>1501</v>
      </c>
      <c r="U30">
        <v>4169222894</v>
      </c>
      <c r="W30" t="s">
        <v>68</v>
      </c>
      <c r="X30" t="s">
        <v>67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67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67</v>
      </c>
    </row>
    <row r="31" spans="1:36">
      <c r="A31">
        <v>30</v>
      </c>
      <c r="B31" t="s">
        <v>7</v>
      </c>
      <c r="C31" t="s">
        <v>57</v>
      </c>
      <c r="D31" t="s">
        <v>58</v>
      </c>
      <c r="E31" t="s">
        <v>6</v>
      </c>
      <c r="F31" t="s">
        <v>92</v>
      </c>
      <c r="G31" t="s">
        <v>92</v>
      </c>
      <c r="H31" t="s">
        <v>113</v>
      </c>
      <c r="I31" t="s">
        <v>62</v>
      </c>
      <c r="J31" s="155">
        <v>44124</v>
      </c>
      <c r="K31" t="s">
        <v>63</v>
      </c>
      <c r="L31" t="s">
        <v>1548</v>
      </c>
      <c r="M31" t="s">
        <v>1549</v>
      </c>
      <c r="N31" t="s">
        <v>125</v>
      </c>
      <c r="P31" t="s">
        <v>126</v>
      </c>
      <c r="Q31">
        <v>13288128</v>
      </c>
      <c r="R31" s="143" t="s">
        <v>66</v>
      </c>
      <c r="S31">
        <v>48</v>
      </c>
      <c r="T31" t="s">
        <v>1490</v>
      </c>
      <c r="U31">
        <v>4242985382</v>
      </c>
      <c r="W31" t="s">
        <v>68</v>
      </c>
      <c r="X31" t="s">
        <v>67</v>
      </c>
      <c r="Y31" t="s">
        <v>68</v>
      </c>
      <c r="Z31" t="s">
        <v>67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67</v>
      </c>
    </row>
    <row r="32" spans="1:36">
      <c r="A32">
        <v>31</v>
      </c>
      <c r="B32" t="s">
        <v>7</v>
      </c>
      <c r="C32" t="s">
        <v>57</v>
      </c>
      <c r="D32" t="s">
        <v>58</v>
      </c>
      <c r="E32" t="s">
        <v>6</v>
      </c>
      <c r="F32" t="s">
        <v>92</v>
      </c>
      <c r="G32" t="s">
        <v>92</v>
      </c>
      <c r="H32" t="s">
        <v>113</v>
      </c>
      <c r="I32" t="s">
        <v>62</v>
      </c>
      <c r="J32" s="155">
        <v>44124</v>
      </c>
      <c r="K32" t="s">
        <v>63</v>
      </c>
      <c r="L32" t="s">
        <v>1550</v>
      </c>
      <c r="M32" t="s">
        <v>1551</v>
      </c>
      <c r="N32" t="s">
        <v>127</v>
      </c>
      <c r="O32" t="s">
        <v>128</v>
      </c>
      <c r="P32" t="s">
        <v>129</v>
      </c>
      <c r="Q32">
        <v>11555927</v>
      </c>
      <c r="R32" s="143" t="s">
        <v>66</v>
      </c>
      <c r="S32">
        <v>52</v>
      </c>
      <c r="T32" t="s">
        <v>1501</v>
      </c>
      <c r="U32">
        <v>4149064525</v>
      </c>
      <c r="W32" t="s">
        <v>68</v>
      </c>
      <c r="X32" t="s">
        <v>67</v>
      </c>
      <c r="Y32" t="s">
        <v>68</v>
      </c>
      <c r="Z32" t="s">
        <v>67</v>
      </c>
      <c r="AA32" t="s">
        <v>68</v>
      </c>
      <c r="AB32" t="s">
        <v>68</v>
      </c>
      <c r="AC32" t="s">
        <v>68</v>
      </c>
      <c r="AD32" t="s">
        <v>67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67</v>
      </c>
    </row>
    <row r="33" spans="1:37">
      <c r="A33">
        <v>32</v>
      </c>
      <c r="B33" t="s">
        <v>7</v>
      </c>
      <c r="C33" t="s">
        <v>57</v>
      </c>
      <c r="D33" t="s">
        <v>58</v>
      </c>
      <c r="E33" t="s">
        <v>6</v>
      </c>
      <c r="F33" t="s">
        <v>92</v>
      </c>
      <c r="G33" t="s">
        <v>92</v>
      </c>
      <c r="H33" t="s">
        <v>113</v>
      </c>
      <c r="I33" t="s">
        <v>62</v>
      </c>
      <c r="J33" s="155">
        <v>44124</v>
      </c>
      <c r="K33" t="s">
        <v>63</v>
      </c>
      <c r="L33" t="s">
        <v>1552</v>
      </c>
      <c r="M33" t="s">
        <v>1553</v>
      </c>
      <c r="N33" t="s">
        <v>130</v>
      </c>
      <c r="P33" t="s">
        <v>131</v>
      </c>
      <c r="Q33">
        <v>6965481</v>
      </c>
      <c r="R33" s="143" t="s">
        <v>66</v>
      </c>
      <c r="S33">
        <v>60</v>
      </c>
      <c r="T33" t="s">
        <v>1501</v>
      </c>
      <c r="U33">
        <v>4142984627</v>
      </c>
      <c r="W33" t="s">
        <v>68</v>
      </c>
      <c r="X33" t="s">
        <v>67</v>
      </c>
      <c r="Y33" t="s">
        <v>68</v>
      </c>
      <c r="Z33" t="s">
        <v>67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67</v>
      </c>
    </row>
    <row r="34" spans="1:37">
      <c r="A34">
        <v>33</v>
      </c>
      <c r="B34" t="s">
        <v>7</v>
      </c>
      <c r="C34" t="s">
        <v>57</v>
      </c>
      <c r="D34" t="s">
        <v>58</v>
      </c>
      <c r="E34" t="s">
        <v>6</v>
      </c>
      <c r="F34" t="s">
        <v>92</v>
      </c>
      <c r="G34" t="s">
        <v>132</v>
      </c>
      <c r="H34" t="s">
        <v>133</v>
      </c>
      <c r="I34" t="s">
        <v>62</v>
      </c>
      <c r="J34" s="155">
        <v>44126</v>
      </c>
      <c r="K34" t="s">
        <v>63</v>
      </c>
      <c r="L34" t="s">
        <v>1554</v>
      </c>
      <c r="M34" t="s">
        <v>1555</v>
      </c>
      <c r="N34" t="s">
        <v>134</v>
      </c>
      <c r="O34" t="s">
        <v>135</v>
      </c>
      <c r="P34" t="s">
        <v>136</v>
      </c>
      <c r="Q34">
        <v>3236222</v>
      </c>
      <c r="R34" s="143" t="s">
        <v>66</v>
      </c>
      <c r="S34">
        <v>71</v>
      </c>
      <c r="T34" t="s">
        <v>1501</v>
      </c>
      <c r="U34">
        <v>4129988417</v>
      </c>
      <c r="W34" t="s">
        <v>68</v>
      </c>
      <c r="X34" t="s">
        <v>67</v>
      </c>
      <c r="Y34" t="s">
        <v>68</v>
      </c>
      <c r="Z34" t="s">
        <v>68</v>
      </c>
      <c r="AA34" t="s">
        <v>68</v>
      </c>
      <c r="AB34" t="s">
        <v>68</v>
      </c>
      <c r="AC34" t="s">
        <v>67</v>
      </c>
      <c r="AD34" t="s">
        <v>68</v>
      </c>
      <c r="AE34" t="s">
        <v>68</v>
      </c>
      <c r="AF34" t="s">
        <v>68</v>
      </c>
      <c r="AG34" t="s">
        <v>68</v>
      </c>
      <c r="AH34" t="s">
        <v>67</v>
      </c>
      <c r="AI34" t="s">
        <v>68</v>
      </c>
      <c r="AJ34" t="s">
        <v>67</v>
      </c>
    </row>
    <row r="35" spans="1:37">
      <c r="A35">
        <v>1</v>
      </c>
      <c r="B35" t="s">
        <v>137</v>
      </c>
      <c r="C35" t="s">
        <v>57</v>
      </c>
      <c r="D35" t="s">
        <v>58</v>
      </c>
      <c r="E35" t="s">
        <v>8</v>
      </c>
      <c r="F35" t="s">
        <v>138</v>
      </c>
      <c r="G35" t="s">
        <v>139</v>
      </c>
      <c r="H35" t="s">
        <v>61</v>
      </c>
      <c r="I35" t="s">
        <v>62</v>
      </c>
      <c r="J35" s="155"/>
      <c r="K35" t="s">
        <v>140</v>
      </c>
      <c r="L35" t="s">
        <v>1556</v>
      </c>
      <c r="M35" t="s">
        <v>1557</v>
      </c>
      <c r="N35" t="s">
        <v>77</v>
      </c>
      <c r="P35" t="s">
        <v>141</v>
      </c>
      <c r="Q35">
        <v>10346755</v>
      </c>
      <c r="R35" s="143" t="s">
        <v>66</v>
      </c>
      <c r="S35">
        <v>51</v>
      </c>
      <c r="T35" t="s">
        <v>1501</v>
      </c>
      <c r="U35">
        <v>4269134963</v>
      </c>
      <c r="W35" t="s">
        <v>68</v>
      </c>
      <c r="X35" t="s">
        <v>67</v>
      </c>
      <c r="Y35" t="s">
        <v>67</v>
      </c>
      <c r="Z35" t="s">
        <v>68</v>
      </c>
      <c r="AA35" t="s">
        <v>68</v>
      </c>
      <c r="AB35" t="s">
        <v>68</v>
      </c>
      <c r="AC35" t="s">
        <v>67</v>
      </c>
      <c r="AD35" t="s">
        <v>67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</row>
    <row r="36" spans="1:37">
      <c r="A36">
        <v>2</v>
      </c>
      <c r="B36" t="s">
        <v>137</v>
      </c>
      <c r="C36" t="s">
        <v>57</v>
      </c>
      <c r="D36" t="s">
        <v>58</v>
      </c>
      <c r="E36" t="s">
        <v>8</v>
      </c>
      <c r="F36" t="s">
        <v>138</v>
      </c>
      <c r="G36" t="s">
        <v>139</v>
      </c>
      <c r="H36" t="s">
        <v>61</v>
      </c>
      <c r="I36" t="s">
        <v>62</v>
      </c>
      <c r="J36" s="155"/>
      <c r="K36" t="s">
        <v>140</v>
      </c>
      <c r="L36" t="s">
        <v>1558</v>
      </c>
      <c r="M36" t="s">
        <v>1559</v>
      </c>
      <c r="N36" t="s">
        <v>134</v>
      </c>
      <c r="O36" t="s">
        <v>142</v>
      </c>
      <c r="P36" t="s">
        <v>143</v>
      </c>
      <c r="Q36">
        <v>15574836</v>
      </c>
      <c r="R36" s="143" t="s">
        <v>66</v>
      </c>
      <c r="S36">
        <v>40</v>
      </c>
      <c r="T36" t="s">
        <v>1490</v>
      </c>
      <c r="U36">
        <v>4165397264</v>
      </c>
      <c r="W36" t="s">
        <v>68</v>
      </c>
      <c r="X36" t="s">
        <v>67</v>
      </c>
      <c r="Y36" t="s">
        <v>68</v>
      </c>
      <c r="Z36" t="s">
        <v>68</v>
      </c>
      <c r="AA36" t="s">
        <v>68</v>
      </c>
      <c r="AB36" t="s">
        <v>68</v>
      </c>
      <c r="AC36" t="s">
        <v>67</v>
      </c>
      <c r="AD36" t="s">
        <v>67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</row>
    <row r="37" spans="1:37">
      <c r="A37">
        <v>3</v>
      </c>
      <c r="B37" t="s">
        <v>137</v>
      </c>
      <c r="C37" t="s">
        <v>57</v>
      </c>
      <c r="D37" t="s">
        <v>58</v>
      </c>
      <c r="E37" t="s">
        <v>8</v>
      </c>
      <c r="F37" t="s">
        <v>138</v>
      </c>
      <c r="G37" t="s">
        <v>139</v>
      </c>
      <c r="H37" t="s">
        <v>61</v>
      </c>
      <c r="I37" t="s">
        <v>62</v>
      </c>
      <c r="J37" s="155"/>
      <c r="K37" t="s">
        <v>140</v>
      </c>
      <c r="L37" t="s">
        <v>1560</v>
      </c>
      <c r="M37" t="s">
        <v>1561</v>
      </c>
      <c r="N37" t="s">
        <v>144</v>
      </c>
      <c r="O37" t="s">
        <v>145</v>
      </c>
      <c r="P37" t="s">
        <v>141</v>
      </c>
      <c r="Q37">
        <v>12511715</v>
      </c>
      <c r="R37" s="143" t="s">
        <v>66</v>
      </c>
      <c r="S37">
        <v>48</v>
      </c>
      <c r="T37" t="s">
        <v>1490</v>
      </c>
      <c r="U37">
        <v>2126425554</v>
      </c>
      <c r="W37" t="s">
        <v>68</v>
      </c>
      <c r="X37" t="s">
        <v>67</v>
      </c>
      <c r="Y37" t="s">
        <v>68</v>
      </c>
      <c r="Z37" t="s">
        <v>67</v>
      </c>
      <c r="AA37" t="s">
        <v>68</v>
      </c>
      <c r="AB37" t="s">
        <v>68</v>
      </c>
      <c r="AC37" t="s">
        <v>67</v>
      </c>
      <c r="AD37" t="s">
        <v>67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</row>
    <row r="38" spans="1:37">
      <c r="A38">
        <v>4</v>
      </c>
      <c r="B38" t="s">
        <v>137</v>
      </c>
      <c r="C38" t="s">
        <v>57</v>
      </c>
      <c r="D38" t="s">
        <v>58</v>
      </c>
      <c r="E38" t="s">
        <v>8</v>
      </c>
      <c r="F38" t="s">
        <v>138</v>
      </c>
      <c r="G38" t="s">
        <v>139</v>
      </c>
      <c r="H38" t="s">
        <v>61</v>
      </c>
      <c r="I38" t="s">
        <v>62</v>
      </c>
      <c r="J38" s="155"/>
      <c r="K38" t="s">
        <v>140</v>
      </c>
      <c r="L38" t="s">
        <v>1562</v>
      </c>
      <c r="M38" t="s">
        <v>1563</v>
      </c>
      <c r="N38" t="s">
        <v>146</v>
      </c>
      <c r="O38" t="s">
        <v>147</v>
      </c>
      <c r="P38" t="s">
        <v>148</v>
      </c>
      <c r="Q38">
        <v>9487897</v>
      </c>
      <c r="R38" s="143" t="s">
        <v>66</v>
      </c>
      <c r="S38">
        <v>51</v>
      </c>
      <c r="T38" t="s">
        <v>1501</v>
      </c>
      <c r="U38">
        <v>4167149403</v>
      </c>
      <c r="W38" t="s">
        <v>68</v>
      </c>
      <c r="X38" t="s">
        <v>67</v>
      </c>
      <c r="Y38" t="s">
        <v>68</v>
      </c>
      <c r="Z38" t="s">
        <v>68</v>
      </c>
      <c r="AA38" t="s">
        <v>68</v>
      </c>
      <c r="AB38" t="s">
        <v>68</v>
      </c>
      <c r="AC38" t="s">
        <v>67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67</v>
      </c>
      <c r="AJ38" t="s">
        <v>68</v>
      </c>
      <c r="AK38" t="s">
        <v>149</v>
      </c>
    </row>
    <row r="39" spans="1:37">
      <c r="A39">
        <v>5</v>
      </c>
      <c r="B39" t="s">
        <v>137</v>
      </c>
      <c r="C39" t="s">
        <v>57</v>
      </c>
      <c r="D39" t="s">
        <v>58</v>
      </c>
      <c r="E39" t="s">
        <v>8</v>
      </c>
      <c r="F39" t="s">
        <v>138</v>
      </c>
      <c r="G39" t="s">
        <v>139</v>
      </c>
      <c r="H39" t="s">
        <v>61</v>
      </c>
      <c r="I39" t="s">
        <v>62</v>
      </c>
      <c r="J39" s="155"/>
      <c r="K39" t="s">
        <v>140</v>
      </c>
      <c r="L39" t="s">
        <v>1564</v>
      </c>
      <c r="M39" t="s">
        <v>1565</v>
      </c>
      <c r="N39" t="s">
        <v>150</v>
      </c>
      <c r="O39" t="s">
        <v>100</v>
      </c>
      <c r="P39" t="s">
        <v>151</v>
      </c>
      <c r="Q39">
        <v>6968970</v>
      </c>
      <c r="R39" s="143" t="s">
        <v>66</v>
      </c>
      <c r="S39">
        <v>56</v>
      </c>
      <c r="T39" t="s">
        <v>1501</v>
      </c>
      <c r="U39">
        <v>4264184123</v>
      </c>
      <c r="W39" t="s">
        <v>68</v>
      </c>
      <c r="X39" t="s">
        <v>67</v>
      </c>
      <c r="Y39" t="s">
        <v>68</v>
      </c>
      <c r="Z39" t="s">
        <v>67</v>
      </c>
      <c r="AA39" t="s">
        <v>68</v>
      </c>
      <c r="AB39" t="s">
        <v>68</v>
      </c>
      <c r="AC39" t="s">
        <v>67</v>
      </c>
      <c r="AD39" t="s">
        <v>67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</row>
    <row r="40" spans="1:37">
      <c r="A40">
        <v>6</v>
      </c>
      <c r="B40" t="s">
        <v>137</v>
      </c>
      <c r="C40" t="s">
        <v>57</v>
      </c>
      <c r="D40" t="s">
        <v>58</v>
      </c>
      <c r="E40" t="s">
        <v>8</v>
      </c>
      <c r="F40" t="s">
        <v>138</v>
      </c>
      <c r="G40" t="s">
        <v>139</v>
      </c>
      <c r="H40" t="s">
        <v>61</v>
      </c>
      <c r="I40" t="s">
        <v>62</v>
      </c>
      <c r="J40" s="155"/>
      <c r="K40" t="s">
        <v>140</v>
      </c>
      <c r="L40" t="s">
        <v>1566</v>
      </c>
      <c r="M40" t="s">
        <v>1567</v>
      </c>
      <c r="N40" t="s">
        <v>152</v>
      </c>
      <c r="O40" t="s">
        <v>153</v>
      </c>
      <c r="P40" t="s">
        <v>154</v>
      </c>
      <c r="Q40">
        <v>11590468</v>
      </c>
      <c r="R40" s="143" t="s">
        <v>66</v>
      </c>
      <c r="S40">
        <v>46</v>
      </c>
      <c r="T40" t="s">
        <v>1490</v>
      </c>
      <c r="U40">
        <v>4264881172</v>
      </c>
      <c r="W40" t="s">
        <v>68</v>
      </c>
      <c r="X40" t="s">
        <v>67</v>
      </c>
      <c r="Y40" t="s">
        <v>67</v>
      </c>
      <c r="Z40" t="s">
        <v>68</v>
      </c>
      <c r="AA40" t="s">
        <v>68</v>
      </c>
      <c r="AB40" t="s">
        <v>68</v>
      </c>
      <c r="AC40" t="s">
        <v>67</v>
      </c>
      <c r="AD40" t="s">
        <v>68</v>
      </c>
      <c r="AE40" t="s">
        <v>68</v>
      </c>
      <c r="AF40" t="s">
        <v>68</v>
      </c>
      <c r="AG40" t="s">
        <v>68</v>
      </c>
      <c r="AH40" t="s">
        <v>67</v>
      </c>
      <c r="AI40" t="s">
        <v>68</v>
      </c>
      <c r="AJ40" t="s">
        <v>68</v>
      </c>
      <c r="AK40" t="s">
        <v>149</v>
      </c>
    </row>
    <row r="41" spans="1:37">
      <c r="A41">
        <v>7</v>
      </c>
      <c r="B41" t="s">
        <v>137</v>
      </c>
      <c r="C41" t="s">
        <v>57</v>
      </c>
      <c r="D41" t="s">
        <v>58</v>
      </c>
      <c r="E41" t="s">
        <v>8</v>
      </c>
      <c r="F41" t="s">
        <v>138</v>
      </c>
      <c r="G41" t="s">
        <v>139</v>
      </c>
      <c r="H41" t="s">
        <v>61</v>
      </c>
      <c r="I41" t="s">
        <v>62</v>
      </c>
      <c r="J41" s="155"/>
      <c r="K41" t="s">
        <v>140</v>
      </c>
      <c r="L41" t="s">
        <v>1568</v>
      </c>
      <c r="M41" t="s">
        <v>1569</v>
      </c>
      <c r="N41" t="s">
        <v>155</v>
      </c>
      <c r="P41" t="s">
        <v>156</v>
      </c>
      <c r="Q41">
        <v>6364269</v>
      </c>
      <c r="R41" s="143" t="s">
        <v>66</v>
      </c>
      <c r="S41">
        <v>56</v>
      </c>
      <c r="T41" t="s">
        <v>1501</v>
      </c>
      <c r="U41">
        <v>2126819237</v>
      </c>
      <c r="W41" t="s">
        <v>68</v>
      </c>
      <c r="X41" t="s">
        <v>67</v>
      </c>
      <c r="Y41" t="s">
        <v>68</v>
      </c>
      <c r="Z41" t="s">
        <v>68</v>
      </c>
      <c r="AA41" t="s">
        <v>68</v>
      </c>
      <c r="AB41" t="s">
        <v>68</v>
      </c>
      <c r="AC41" t="s">
        <v>67</v>
      </c>
      <c r="AD41" t="s">
        <v>67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67</v>
      </c>
    </row>
    <row r="42" spans="1:37">
      <c r="A42">
        <v>8</v>
      </c>
      <c r="B42" t="s">
        <v>137</v>
      </c>
      <c r="C42" t="s">
        <v>57</v>
      </c>
      <c r="D42" t="s">
        <v>58</v>
      </c>
      <c r="E42" t="s">
        <v>8</v>
      </c>
      <c r="F42" t="s">
        <v>138</v>
      </c>
      <c r="G42" t="s">
        <v>139</v>
      </c>
      <c r="H42" t="s">
        <v>61</v>
      </c>
      <c r="I42" t="s">
        <v>62</v>
      </c>
      <c r="J42" s="155"/>
      <c r="K42" t="s">
        <v>140</v>
      </c>
      <c r="L42" t="s">
        <v>1570</v>
      </c>
      <c r="M42" t="s">
        <v>1571</v>
      </c>
      <c r="N42" t="s">
        <v>157</v>
      </c>
      <c r="P42" t="s">
        <v>97</v>
      </c>
      <c r="Q42">
        <v>22910008</v>
      </c>
      <c r="R42" s="143" t="s">
        <v>66</v>
      </c>
      <c r="S42">
        <v>45</v>
      </c>
      <c r="T42" t="s">
        <v>1490</v>
      </c>
      <c r="U42">
        <v>4169335192</v>
      </c>
      <c r="W42" t="s">
        <v>68</v>
      </c>
      <c r="X42" t="s">
        <v>67</v>
      </c>
      <c r="Y42" t="s">
        <v>67</v>
      </c>
      <c r="Z42" t="s">
        <v>67</v>
      </c>
      <c r="AA42" t="s">
        <v>68</v>
      </c>
      <c r="AB42" t="s">
        <v>68</v>
      </c>
      <c r="AC42" t="s">
        <v>67</v>
      </c>
      <c r="AD42" t="s">
        <v>67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149</v>
      </c>
    </row>
    <row r="43" spans="1:37">
      <c r="A43">
        <v>9</v>
      </c>
      <c r="B43" t="s">
        <v>137</v>
      </c>
      <c r="C43" t="s">
        <v>57</v>
      </c>
      <c r="D43" t="s">
        <v>58</v>
      </c>
      <c r="E43" t="s">
        <v>8</v>
      </c>
      <c r="F43" t="s">
        <v>138</v>
      </c>
      <c r="G43" t="s">
        <v>139</v>
      </c>
      <c r="H43" t="s">
        <v>61</v>
      </c>
      <c r="I43" t="s">
        <v>62</v>
      </c>
      <c r="J43" s="155"/>
      <c r="K43" t="s">
        <v>140</v>
      </c>
      <c r="L43" t="s">
        <v>1572</v>
      </c>
      <c r="M43" t="s">
        <v>1573</v>
      </c>
      <c r="N43" t="s">
        <v>158</v>
      </c>
      <c r="P43" t="s">
        <v>159</v>
      </c>
      <c r="Q43">
        <v>15700657</v>
      </c>
      <c r="R43" s="143" t="s">
        <v>66</v>
      </c>
      <c r="S43">
        <v>37</v>
      </c>
      <c r="T43" t="s">
        <v>1490</v>
      </c>
      <c r="U43">
        <v>4241510492</v>
      </c>
      <c r="W43" t="s">
        <v>68</v>
      </c>
      <c r="X43" t="s">
        <v>67</v>
      </c>
      <c r="Y43" t="s">
        <v>67</v>
      </c>
      <c r="Z43" t="s">
        <v>67</v>
      </c>
      <c r="AA43" t="s">
        <v>68</v>
      </c>
      <c r="AB43" t="s">
        <v>68</v>
      </c>
      <c r="AC43" t="s">
        <v>67</v>
      </c>
      <c r="AD43" t="s">
        <v>67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</row>
    <row r="44" spans="1:37">
      <c r="A44">
        <v>10</v>
      </c>
      <c r="B44" t="s">
        <v>137</v>
      </c>
      <c r="C44" t="s">
        <v>57</v>
      </c>
      <c r="D44" t="s">
        <v>58</v>
      </c>
      <c r="E44" t="s">
        <v>8</v>
      </c>
      <c r="F44" t="s">
        <v>138</v>
      </c>
      <c r="G44" t="s">
        <v>139</v>
      </c>
      <c r="H44" t="s">
        <v>61</v>
      </c>
      <c r="I44" t="s">
        <v>62</v>
      </c>
      <c r="J44" s="155"/>
      <c r="K44" t="s">
        <v>140</v>
      </c>
      <c r="L44" t="s">
        <v>1574</v>
      </c>
      <c r="M44" t="s">
        <v>1575</v>
      </c>
      <c r="N44" t="s">
        <v>160</v>
      </c>
      <c r="P44" t="s">
        <v>161</v>
      </c>
      <c r="Q44">
        <v>6221060</v>
      </c>
      <c r="R44" s="143" t="s">
        <v>66</v>
      </c>
      <c r="S44">
        <v>51</v>
      </c>
      <c r="T44" t="s">
        <v>1501</v>
      </c>
      <c r="U44">
        <v>4261215115</v>
      </c>
      <c r="W44" t="s">
        <v>68</v>
      </c>
      <c r="X44" t="s">
        <v>67</v>
      </c>
      <c r="Y44" t="s">
        <v>68</v>
      </c>
      <c r="Z44" t="s">
        <v>68</v>
      </c>
      <c r="AA44" t="s">
        <v>68</v>
      </c>
      <c r="AB44" t="s">
        <v>68</v>
      </c>
      <c r="AC44" t="s">
        <v>67</v>
      </c>
      <c r="AD44" t="s">
        <v>67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149</v>
      </c>
    </row>
    <row r="45" spans="1:37">
      <c r="A45">
        <v>11</v>
      </c>
      <c r="B45" t="s">
        <v>137</v>
      </c>
      <c r="C45" t="s">
        <v>57</v>
      </c>
      <c r="D45" t="s">
        <v>58</v>
      </c>
      <c r="E45" t="s">
        <v>8</v>
      </c>
      <c r="F45" t="s">
        <v>138</v>
      </c>
      <c r="G45" t="s">
        <v>139</v>
      </c>
      <c r="H45" t="s">
        <v>61</v>
      </c>
      <c r="I45" t="s">
        <v>62</v>
      </c>
      <c r="J45" s="155"/>
      <c r="K45" t="s">
        <v>140</v>
      </c>
      <c r="L45" t="s">
        <v>1576</v>
      </c>
      <c r="M45" t="s">
        <v>1577</v>
      </c>
      <c r="N45" t="s">
        <v>162</v>
      </c>
      <c r="O45" t="s">
        <v>163</v>
      </c>
      <c r="P45" t="s">
        <v>164</v>
      </c>
      <c r="Q45">
        <v>10363763</v>
      </c>
      <c r="R45" s="143" t="s">
        <v>66</v>
      </c>
      <c r="S45">
        <v>50</v>
      </c>
      <c r="T45" t="s">
        <v>1501</v>
      </c>
      <c r="U45">
        <v>4125405627</v>
      </c>
      <c r="W45" t="s">
        <v>68</v>
      </c>
      <c r="X45" t="s">
        <v>67</v>
      </c>
      <c r="Y45" t="s">
        <v>67</v>
      </c>
      <c r="Z45" t="s">
        <v>68</v>
      </c>
      <c r="AA45" t="s">
        <v>68</v>
      </c>
      <c r="AB45" t="s">
        <v>68</v>
      </c>
      <c r="AC45" t="s">
        <v>67</v>
      </c>
      <c r="AD45" t="s">
        <v>67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149</v>
      </c>
    </row>
    <row r="46" spans="1:37">
      <c r="A46">
        <v>12</v>
      </c>
      <c r="B46" t="s">
        <v>137</v>
      </c>
      <c r="C46" t="s">
        <v>57</v>
      </c>
      <c r="D46" t="s">
        <v>58</v>
      </c>
      <c r="E46" t="s">
        <v>8</v>
      </c>
      <c r="F46" t="s">
        <v>138</v>
      </c>
      <c r="G46" t="s">
        <v>139</v>
      </c>
      <c r="H46" t="s">
        <v>61</v>
      </c>
      <c r="I46" t="s">
        <v>62</v>
      </c>
      <c r="J46" s="155"/>
      <c r="K46" t="s">
        <v>140</v>
      </c>
      <c r="L46" t="s">
        <v>1578</v>
      </c>
      <c r="M46" t="s">
        <v>1579</v>
      </c>
      <c r="N46" t="s">
        <v>165</v>
      </c>
      <c r="O46" t="s">
        <v>166</v>
      </c>
      <c r="P46" t="s">
        <v>167</v>
      </c>
      <c r="Q46">
        <v>13865377</v>
      </c>
      <c r="R46" s="143" t="s">
        <v>66</v>
      </c>
      <c r="S46">
        <v>41</v>
      </c>
      <c r="T46" t="s">
        <v>1490</v>
      </c>
      <c r="U46">
        <v>4129105539</v>
      </c>
      <c r="W46" t="s">
        <v>67</v>
      </c>
      <c r="X46" t="s">
        <v>67</v>
      </c>
      <c r="Y46" t="s">
        <v>68</v>
      </c>
      <c r="Z46" t="s">
        <v>67</v>
      </c>
      <c r="AA46" t="s">
        <v>68</v>
      </c>
      <c r="AB46" t="s">
        <v>68</v>
      </c>
      <c r="AC46" t="s">
        <v>68</v>
      </c>
      <c r="AD46" t="s">
        <v>67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149</v>
      </c>
    </row>
    <row r="47" spans="1:37">
      <c r="A47">
        <v>13</v>
      </c>
      <c r="B47" t="s">
        <v>137</v>
      </c>
      <c r="C47" t="s">
        <v>57</v>
      </c>
      <c r="D47" t="s">
        <v>58</v>
      </c>
      <c r="E47" t="s">
        <v>8</v>
      </c>
      <c r="F47" t="s">
        <v>138</v>
      </c>
      <c r="G47" t="s">
        <v>139</v>
      </c>
      <c r="H47" t="s">
        <v>61</v>
      </c>
      <c r="I47" t="s">
        <v>62</v>
      </c>
      <c r="J47" s="155"/>
      <c r="K47" t="s">
        <v>140</v>
      </c>
      <c r="L47" t="s">
        <v>1580</v>
      </c>
      <c r="M47" t="s">
        <v>1581</v>
      </c>
      <c r="N47" t="s">
        <v>168</v>
      </c>
      <c r="O47" t="s">
        <v>150</v>
      </c>
      <c r="P47" t="s">
        <v>169</v>
      </c>
      <c r="Q47">
        <v>24315233</v>
      </c>
      <c r="R47" s="143" t="s">
        <v>66</v>
      </c>
      <c r="S47">
        <v>28</v>
      </c>
      <c r="T47" t="s">
        <v>1490</v>
      </c>
      <c r="U47">
        <v>4125405627</v>
      </c>
      <c r="W47" t="s">
        <v>68</v>
      </c>
      <c r="X47" t="s">
        <v>67</v>
      </c>
      <c r="Y47" t="s">
        <v>68</v>
      </c>
      <c r="Z47" t="s">
        <v>67</v>
      </c>
      <c r="AA47" t="s">
        <v>68</v>
      </c>
      <c r="AB47" t="s">
        <v>68</v>
      </c>
      <c r="AC47" t="s">
        <v>68</v>
      </c>
      <c r="AD47" t="s">
        <v>67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149</v>
      </c>
    </row>
    <row r="48" spans="1:37">
      <c r="A48">
        <v>14</v>
      </c>
      <c r="B48" t="s">
        <v>137</v>
      </c>
      <c r="C48" t="s">
        <v>57</v>
      </c>
      <c r="D48" t="s">
        <v>58</v>
      </c>
      <c r="E48" t="s">
        <v>8</v>
      </c>
      <c r="F48" t="s">
        <v>138</v>
      </c>
      <c r="G48" t="s">
        <v>139</v>
      </c>
      <c r="H48" t="s">
        <v>61</v>
      </c>
      <c r="I48" t="s">
        <v>62</v>
      </c>
      <c r="J48" s="155"/>
      <c r="K48" t="s">
        <v>140</v>
      </c>
      <c r="L48" t="s">
        <v>1582</v>
      </c>
      <c r="M48" t="s">
        <v>1583</v>
      </c>
      <c r="N48" t="s">
        <v>170</v>
      </c>
      <c r="O48" t="s">
        <v>111</v>
      </c>
      <c r="P48" t="s">
        <v>171</v>
      </c>
      <c r="Q48">
        <v>20756305</v>
      </c>
      <c r="R48" s="143" t="s">
        <v>66</v>
      </c>
      <c r="S48">
        <v>31</v>
      </c>
      <c r="T48" t="s">
        <v>1490</v>
      </c>
      <c r="U48">
        <v>4120196353</v>
      </c>
      <c r="W48" t="s">
        <v>68</v>
      </c>
      <c r="X48" t="s">
        <v>67</v>
      </c>
      <c r="Y48" t="s">
        <v>68</v>
      </c>
      <c r="Z48" t="s">
        <v>67</v>
      </c>
      <c r="AA48" t="s">
        <v>68</v>
      </c>
      <c r="AB48" t="s">
        <v>68</v>
      </c>
      <c r="AC48" t="s">
        <v>68</v>
      </c>
      <c r="AD48" t="s">
        <v>67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149</v>
      </c>
    </row>
    <row r="49" spans="1:37">
      <c r="A49">
        <v>15</v>
      </c>
      <c r="B49" t="s">
        <v>137</v>
      </c>
      <c r="C49" t="s">
        <v>57</v>
      </c>
      <c r="D49" t="s">
        <v>58</v>
      </c>
      <c r="E49" t="s">
        <v>8</v>
      </c>
      <c r="F49" t="s">
        <v>138</v>
      </c>
      <c r="G49" t="s">
        <v>139</v>
      </c>
      <c r="H49" t="s">
        <v>61</v>
      </c>
      <c r="I49" t="s">
        <v>62</v>
      </c>
      <c r="J49" s="155"/>
      <c r="K49" t="s">
        <v>140</v>
      </c>
      <c r="L49" t="s">
        <v>1584</v>
      </c>
      <c r="M49" t="s">
        <v>1585</v>
      </c>
      <c r="N49" t="s">
        <v>172</v>
      </c>
      <c r="P49" t="s">
        <v>173</v>
      </c>
      <c r="Q49">
        <v>7948667</v>
      </c>
      <c r="R49" s="143" t="s">
        <v>66</v>
      </c>
      <c r="S49">
        <v>47</v>
      </c>
      <c r="T49" t="s">
        <v>1490</v>
      </c>
      <c r="U49">
        <v>4143065348</v>
      </c>
      <c r="W49" t="s">
        <v>68</v>
      </c>
      <c r="X49" t="s">
        <v>67</v>
      </c>
      <c r="Y49" t="s">
        <v>68</v>
      </c>
      <c r="Z49" t="s">
        <v>67</v>
      </c>
      <c r="AA49" t="s">
        <v>68</v>
      </c>
      <c r="AB49" t="s">
        <v>68</v>
      </c>
      <c r="AC49" t="s">
        <v>68</v>
      </c>
      <c r="AD49" t="s">
        <v>67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149</v>
      </c>
    </row>
    <row r="50" spans="1:37">
      <c r="A50">
        <v>16</v>
      </c>
      <c r="B50" t="s">
        <v>137</v>
      </c>
      <c r="C50" t="s">
        <v>57</v>
      </c>
      <c r="D50" t="s">
        <v>58</v>
      </c>
      <c r="E50" t="s">
        <v>8</v>
      </c>
      <c r="F50" t="s">
        <v>138</v>
      </c>
      <c r="G50" t="s">
        <v>139</v>
      </c>
      <c r="H50" t="s">
        <v>61</v>
      </c>
      <c r="I50" t="s">
        <v>62</v>
      </c>
      <c r="J50" s="155"/>
      <c r="K50" t="s">
        <v>140</v>
      </c>
      <c r="L50" t="s">
        <v>1586</v>
      </c>
      <c r="M50" t="s">
        <v>1587</v>
      </c>
      <c r="N50" t="s">
        <v>174</v>
      </c>
      <c r="O50" t="s">
        <v>175</v>
      </c>
      <c r="P50" t="s">
        <v>176</v>
      </c>
      <c r="Q50">
        <v>11908496</v>
      </c>
      <c r="R50" s="143" t="s">
        <v>66</v>
      </c>
      <c r="S50">
        <v>48</v>
      </c>
      <c r="T50" t="s">
        <v>1490</v>
      </c>
      <c r="U50">
        <v>4143149923</v>
      </c>
      <c r="W50" t="s">
        <v>68</v>
      </c>
      <c r="X50" t="s">
        <v>67</v>
      </c>
      <c r="Y50" t="s">
        <v>68</v>
      </c>
      <c r="Z50" t="s">
        <v>67</v>
      </c>
      <c r="AA50" t="s">
        <v>68</v>
      </c>
      <c r="AB50" t="s">
        <v>68</v>
      </c>
      <c r="AC50" t="s">
        <v>68</v>
      </c>
      <c r="AD50" t="s">
        <v>67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149</v>
      </c>
    </row>
    <row r="51" spans="1:37">
      <c r="A51">
        <v>17</v>
      </c>
      <c r="B51" t="s">
        <v>137</v>
      </c>
      <c r="C51" t="s">
        <v>57</v>
      </c>
      <c r="D51" t="s">
        <v>58</v>
      </c>
      <c r="E51" t="s">
        <v>8</v>
      </c>
      <c r="F51" t="s">
        <v>138</v>
      </c>
      <c r="G51" t="s">
        <v>139</v>
      </c>
      <c r="H51" t="s">
        <v>61</v>
      </c>
      <c r="I51" t="s">
        <v>62</v>
      </c>
      <c r="J51" s="155"/>
      <c r="K51" t="s">
        <v>140</v>
      </c>
      <c r="L51" t="s">
        <v>1588</v>
      </c>
      <c r="M51" t="s">
        <v>1589</v>
      </c>
      <c r="N51" t="s">
        <v>177</v>
      </c>
      <c r="O51" t="s">
        <v>178</v>
      </c>
      <c r="P51" t="s">
        <v>179</v>
      </c>
      <c r="Q51">
        <v>6341375</v>
      </c>
      <c r="R51" s="143" t="s">
        <v>66</v>
      </c>
      <c r="S51">
        <v>52</v>
      </c>
      <c r="T51" t="s">
        <v>1501</v>
      </c>
      <c r="U51">
        <v>4268062206</v>
      </c>
      <c r="W51" t="s">
        <v>68</v>
      </c>
      <c r="X51" t="s">
        <v>67</v>
      </c>
      <c r="Y51" t="s">
        <v>68</v>
      </c>
      <c r="Z51" t="s">
        <v>67</v>
      </c>
      <c r="AA51" t="s">
        <v>68</v>
      </c>
      <c r="AB51" t="s">
        <v>68</v>
      </c>
      <c r="AC51" t="s">
        <v>68</v>
      </c>
      <c r="AD51" t="s">
        <v>67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149</v>
      </c>
    </row>
    <row r="52" spans="1:37">
      <c r="A52">
        <v>18</v>
      </c>
      <c r="B52" t="s">
        <v>137</v>
      </c>
      <c r="C52" t="s">
        <v>57</v>
      </c>
      <c r="D52" t="s">
        <v>58</v>
      </c>
      <c r="E52" t="s">
        <v>8</v>
      </c>
      <c r="F52" t="s">
        <v>138</v>
      </c>
      <c r="G52" t="s">
        <v>139</v>
      </c>
      <c r="H52" t="s">
        <v>61</v>
      </c>
      <c r="I52" t="s">
        <v>62</v>
      </c>
      <c r="J52" s="155"/>
      <c r="K52" t="s">
        <v>140</v>
      </c>
      <c r="L52" t="s">
        <v>1590</v>
      </c>
      <c r="M52" t="s">
        <v>1591</v>
      </c>
      <c r="N52" t="s">
        <v>180</v>
      </c>
      <c r="O52" t="s">
        <v>181</v>
      </c>
      <c r="P52" t="s">
        <v>182</v>
      </c>
      <c r="Q52">
        <v>23690649</v>
      </c>
      <c r="R52" s="143" t="s">
        <v>66</v>
      </c>
      <c r="S52">
        <v>29</v>
      </c>
      <c r="T52" t="s">
        <v>1490</v>
      </c>
      <c r="U52">
        <v>4149282991</v>
      </c>
      <c r="W52" t="s">
        <v>68</v>
      </c>
      <c r="X52" t="s">
        <v>67</v>
      </c>
      <c r="Y52" t="s">
        <v>67</v>
      </c>
      <c r="Z52" t="s">
        <v>67</v>
      </c>
      <c r="AA52" t="s">
        <v>68</v>
      </c>
      <c r="AB52" t="s">
        <v>68</v>
      </c>
      <c r="AC52" t="s">
        <v>68</v>
      </c>
      <c r="AD52" t="s">
        <v>67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149</v>
      </c>
    </row>
    <row r="53" spans="1:37">
      <c r="A53">
        <v>19</v>
      </c>
      <c r="B53" t="s">
        <v>137</v>
      </c>
      <c r="C53" t="s">
        <v>57</v>
      </c>
      <c r="D53" t="s">
        <v>58</v>
      </c>
      <c r="E53" t="s">
        <v>8</v>
      </c>
      <c r="F53" t="s">
        <v>138</v>
      </c>
      <c r="G53" t="s">
        <v>139</v>
      </c>
      <c r="H53" t="s">
        <v>61</v>
      </c>
      <c r="I53" t="s">
        <v>62</v>
      </c>
      <c r="J53" s="155"/>
      <c r="K53" t="s">
        <v>140</v>
      </c>
      <c r="L53" t="s">
        <v>1576</v>
      </c>
      <c r="M53" t="s">
        <v>1592</v>
      </c>
      <c r="N53" t="s">
        <v>183</v>
      </c>
      <c r="O53" t="s">
        <v>184</v>
      </c>
      <c r="P53" t="s">
        <v>185</v>
      </c>
      <c r="Q53">
        <v>10362829</v>
      </c>
      <c r="R53" s="143" t="s">
        <v>66</v>
      </c>
      <c r="S53">
        <v>55</v>
      </c>
      <c r="T53" t="s">
        <v>1501</v>
      </c>
      <c r="U53">
        <v>4164082484</v>
      </c>
      <c r="W53" t="s">
        <v>68</v>
      </c>
      <c r="X53" t="s">
        <v>67</v>
      </c>
      <c r="Y53" t="s">
        <v>68</v>
      </c>
      <c r="Z53" t="s">
        <v>67</v>
      </c>
      <c r="AA53" t="s">
        <v>68</v>
      </c>
      <c r="AB53" t="s">
        <v>68</v>
      </c>
      <c r="AC53" t="s">
        <v>68</v>
      </c>
      <c r="AD53" t="s">
        <v>67</v>
      </c>
      <c r="AE53" t="s">
        <v>68</v>
      </c>
      <c r="AF53" t="s">
        <v>68</v>
      </c>
      <c r="AG53" t="s">
        <v>68</v>
      </c>
      <c r="AH53" t="s">
        <v>68</v>
      </c>
      <c r="AI53" t="s">
        <v>67</v>
      </c>
      <c r="AJ53" t="s">
        <v>68</v>
      </c>
    </row>
    <row r="54" spans="1:37">
      <c r="A54">
        <v>20</v>
      </c>
      <c r="B54" t="s">
        <v>137</v>
      </c>
      <c r="C54" t="s">
        <v>57</v>
      </c>
      <c r="D54" t="s">
        <v>58</v>
      </c>
      <c r="E54" t="s">
        <v>8</v>
      </c>
      <c r="F54" t="s">
        <v>138</v>
      </c>
      <c r="G54" t="s">
        <v>139</v>
      </c>
      <c r="H54" t="s">
        <v>61</v>
      </c>
      <c r="I54" t="s">
        <v>62</v>
      </c>
      <c r="J54" s="155"/>
      <c r="K54" t="s">
        <v>140</v>
      </c>
      <c r="L54" t="s">
        <v>1593</v>
      </c>
      <c r="M54" t="s">
        <v>1594</v>
      </c>
      <c r="N54" t="s">
        <v>186</v>
      </c>
      <c r="O54" t="s">
        <v>187</v>
      </c>
      <c r="P54" t="s">
        <v>188</v>
      </c>
      <c r="Q54">
        <v>15473187</v>
      </c>
      <c r="R54" s="143" t="s">
        <v>66</v>
      </c>
      <c r="S54">
        <v>41</v>
      </c>
      <c r="T54" t="s">
        <v>1490</v>
      </c>
      <c r="U54">
        <v>4168237383</v>
      </c>
      <c r="W54" t="s">
        <v>68</v>
      </c>
      <c r="X54" t="s">
        <v>67</v>
      </c>
      <c r="Y54" t="s">
        <v>68</v>
      </c>
      <c r="Z54" t="s">
        <v>67</v>
      </c>
      <c r="AA54" t="s">
        <v>68</v>
      </c>
      <c r="AB54" t="s">
        <v>68</v>
      </c>
      <c r="AC54" t="s">
        <v>68</v>
      </c>
      <c r="AD54" t="s">
        <v>67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149</v>
      </c>
    </row>
    <row r="55" spans="1:37">
      <c r="A55">
        <v>21</v>
      </c>
      <c r="B55" t="s">
        <v>137</v>
      </c>
      <c r="C55" t="s">
        <v>57</v>
      </c>
      <c r="D55" t="s">
        <v>58</v>
      </c>
      <c r="E55" t="s">
        <v>8</v>
      </c>
      <c r="F55" t="s">
        <v>138</v>
      </c>
      <c r="G55" t="s">
        <v>139</v>
      </c>
      <c r="H55" t="s">
        <v>61</v>
      </c>
      <c r="I55" t="s">
        <v>62</v>
      </c>
      <c r="J55" s="155"/>
      <c r="K55" t="s">
        <v>140</v>
      </c>
      <c r="L55" t="s">
        <v>1595</v>
      </c>
      <c r="M55" t="s">
        <v>1596</v>
      </c>
      <c r="N55" t="s">
        <v>189</v>
      </c>
      <c r="P55" t="s">
        <v>190</v>
      </c>
      <c r="Q55">
        <v>12929577</v>
      </c>
      <c r="R55" s="143" t="s">
        <v>66</v>
      </c>
      <c r="S55">
        <v>44</v>
      </c>
      <c r="T55" t="s">
        <v>1490</v>
      </c>
      <c r="U55">
        <v>4242727882</v>
      </c>
      <c r="W55" t="s">
        <v>68</v>
      </c>
      <c r="X55" t="s">
        <v>67</v>
      </c>
      <c r="Y55" t="s">
        <v>68</v>
      </c>
      <c r="Z55" t="s">
        <v>67</v>
      </c>
      <c r="AA55" t="s">
        <v>68</v>
      </c>
      <c r="AB55" t="s">
        <v>68</v>
      </c>
      <c r="AC55" t="s">
        <v>68</v>
      </c>
      <c r="AD55" t="s">
        <v>67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149</v>
      </c>
    </row>
    <row r="56" spans="1:37">
      <c r="A56">
        <v>22</v>
      </c>
      <c r="B56" t="s">
        <v>137</v>
      </c>
      <c r="C56" t="s">
        <v>57</v>
      </c>
      <c r="D56" t="s">
        <v>58</v>
      </c>
      <c r="E56" t="s">
        <v>8</v>
      </c>
      <c r="F56" t="s">
        <v>138</v>
      </c>
      <c r="G56" t="s">
        <v>139</v>
      </c>
      <c r="H56" t="s">
        <v>61</v>
      </c>
      <c r="I56" t="s">
        <v>62</v>
      </c>
      <c r="J56" s="155"/>
      <c r="K56" t="s">
        <v>140</v>
      </c>
      <c r="L56" t="s">
        <v>1597</v>
      </c>
      <c r="M56" t="s">
        <v>1598</v>
      </c>
      <c r="N56" t="s">
        <v>191</v>
      </c>
      <c r="O56" t="s">
        <v>192</v>
      </c>
      <c r="P56" t="s">
        <v>193</v>
      </c>
      <c r="Q56">
        <v>18572349</v>
      </c>
      <c r="R56" s="143" t="s">
        <v>66</v>
      </c>
      <c r="S56">
        <v>32</v>
      </c>
      <c r="T56" t="s">
        <v>1490</v>
      </c>
      <c r="U56">
        <v>4129105589</v>
      </c>
      <c r="W56" t="s">
        <v>68</v>
      </c>
      <c r="X56" t="s">
        <v>67</v>
      </c>
      <c r="Y56" t="s">
        <v>67</v>
      </c>
      <c r="Z56" t="s">
        <v>67</v>
      </c>
      <c r="AA56" t="s">
        <v>68</v>
      </c>
      <c r="AB56" t="s">
        <v>68</v>
      </c>
      <c r="AC56" t="s">
        <v>68</v>
      </c>
      <c r="AD56" t="s">
        <v>67</v>
      </c>
      <c r="AE56" t="s">
        <v>68</v>
      </c>
      <c r="AF56" t="s">
        <v>68</v>
      </c>
      <c r="AG56" t="s">
        <v>68</v>
      </c>
      <c r="AH56" t="s">
        <v>68</v>
      </c>
      <c r="AI56" t="s">
        <v>67</v>
      </c>
      <c r="AJ56" t="s">
        <v>68</v>
      </c>
      <c r="AK56" t="s">
        <v>149</v>
      </c>
    </row>
    <row r="57" spans="1:37">
      <c r="A57">
        <v>23</v>
      </c>
      <c r="B57" t="s">
        <v>137</v>
      </c>
      <c r="C57" t="s">
        <v>57</v>
      </c>
      <c r="D57" t="s">
        <v>58</v>
      </c>
      <c r="E57" t="s">
        <v>8</v>
      </c>
      <c r="F57" t="s">
        <v>138</v>
      </c>
      <c r="G57" t="s">
        <v>139</v>
      </c>
      <c r="H57" t="s">
        <v>61</v>
      </c>
      <c r="I57" t="s">
        <v>62</v>
      </c>
      <c r="J57" s="155"/>
      <c r="K57" t="s">
        <v>140</v>
      </c>
      <c r="L57" t="s">
        <v>1599</v>
      </c>
      <c r="M57" t="s">
        <v>1600</v>
      </c>
      <c r="N57" t="s">
        <v>194</v>
      </c>
      <c r="O57" t="s">
        <v>195</v>
      </c>
      <c r="P57" t="s">
        <v>196</v>
      </c>
      <c r="Q57">
        <v>19477874</v>
      </c>
      <c r="R57" s="143" t="s">
        <v>66</v>
      </c>
      <c r="S57">
        <v>30</v>
      </c>
      <c r="T57" t="s">
        <v>1490</v>
      </c>
      <c r="U57">
        <v>4264140966</v>
      </c>
      <c r="W57" t="s">
        <v>68</v>
      </c>
      <c r="X57" t="s">
        <v>67</v>
      </c>
      <c r="Y57" t="s">
        <v>68</v>
      </c>
      <c r="Z57" t="s">
        <v>67</v>
      </c>
      <c r="AA57" t="s">
        <v>68</v>
      </c>
      <c r="AB57" t="s">
        <v>68</v>
      </c>
      <c r="AC57" t="s">
        <v>68</v>
      </c>
      <c r="AD57" t="s">
        <v>67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149</v>
      </c>
    </row>
    <row r="58" spans="1:37">
      <c r="A58">
        <v>24</v>
      </c>
      <c r="B58" t="s">
        <v>137</v>
      </c>
      <c r="C58" t="s">
        <v>57</v>
      </c>
      <c r="D58" t="s">
        <v>58</v>
      </c>
      <c r="E58" t="s">
        <v>8</v>
      </c>
      <c r="F58" t="s">
        <v>138</v>
      </c>
      <c r="G58" t="s">
        <v>139</v>
      </c>
      <c r="H58" t="s">
        <v>61</v>
      </c>
      <c r="I58" t="s">
        <v>62</v>
      </c>
      <c r="J58" s="155"/>
      <c r="K58" t="s">
        <v>140</v>
      </c>
      <c r="L58" t="s">
        <v>1601</v>
      </c>
      <c r="M58" t="s">
        <v>1602</v>
      </c>
      <c r="N58" t="s">
        <v>197</v>
      </c>
      <c r="P58" t="s">
        <v>141</v>
      </c>
      <c r="Q58">
        <v>6037313</v>
      </c>
      <c r="R58" s="143" t="s">
        <v>66</v>
      </c>
      <c r="S58">
        <v>70</v>
      </c>
      <c r="T58" t="s">
        <v>1501</v>
      </c>
      <c r="U58">
        <v>4164055526</v>
      </c>
      <c r="W58" t="s">
        <v>68</v>
      </c>
      <c r="X58" t="s">
        <v>67</v>
      </c>
      <c r="Y58" t="s">
        <v>68</v>
      </c>
      <c r="Z58" t="s">
        <v>67</v>
      </c>
      <c r="AA58" t="s">
        <v>68</v>
      </c>
      <c r="AB58" t="s">
        <v>68</v>
      </c>
      <c r="AC58" t="s">
        <v>67</v>
      </c>
      <c r="AD58" t="s">
        <v>67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149</v>
      </c>
    </row>
    <row r="59" spans="1:37">
      <c r="A59">
        <v>25</v>
      </c>
      <c r="B59" t="s">
        <v>137</v>
      </c>
      <c r="C59" t="s">
        <v>57</v>
      </c>
      <c r="D59" t="s">
        <v>58</v>
      </c>
      <c r="E59" t="s">
        <v>8</v>
      </c>
      <c r="F59" t="s">
        <v>138</v>
      </c>
      <c r="G59" t="s">
        <v>139</v>
      </c>
      <c r="H59" t="s">
        <v>61</v>
      </c>
      <c r="I59" t="s">
        <v>62</v>
      </c>
      <c r="J59" s="155"/>
      <c r="K59" t="s">
        <v>140</v>
      </c>
      <c r="L59" t="s">
        <v>1603</v>
      </c>
      <c r="M59" t="s">
        <v>1604</v>
      </c>
      <c r="N59" t="s">
        <v>198</v>
      </c>
      <c r="P59" t="s">
        <v>199</v>
      </c>
      <c r="Q59">
        <v>5414788</v>
      </c>
      <c r="R59" s="143" t="s">
        <v>66</v>
      </c>
      <c r="S59">
        <v>85</v>
      </c>
      <c r="T59" t="s">
        <v>1501</v>
      </c>
      <c r="U59">
        <v>4125405627</v>
      </c>
      <c r="W59" t="s">
        <v>68</v>
      </c>
      <c r="X59" t="s">
        <v>67</v>
      </c>
      <c r="Y59" t="s">
        <v>67</v>
      </c>
      <c r="Z59" t="s">
        <v>68</v>
      </c>
      <c r="AA59" t="s">
        <v>68</v>
      </c>
      <c r="AB59" t="s">
        <v>68</v>
      </c>
      <c r="AC59" t="s">
        <v>68</v>
      </c>
      <c r="AD59" t="s">
        <v>67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67</v>
      </c>
    </row>
    <row r="60" spans="1:37">
      <c r="A60">
        <v>26</v>
      </c>
      <c r="B60" t="s">
        <v>137</v>
      </c>
      <c r="C60" t="s">
        <v>57</v>
      </c>
      <c r="D60" t="s">
        <v>58</v>
      </c>
      <c r="E60" t="s">
        <v>8</v>
      </c>
      <c r="F60" t="s">
        <v>138</v>
      </c>
      <c r="G60" t="s">
        <v>139</v>
      </c>
      <c r="H60" t="s">
        <v>61</v>
      </c>
      <c r="I60" t="s">
        <v>62</v>
      </c>
      <c r="J60" s="155"/>
      <c r="K60" t="s">
        <v>140</v>
      </c>
      <c r="L60" t="s">
        <v>1605</v>
      </c>
      <c r="M60" t="s">
        <v>1606</v>
      </c>
      <c r="N60" t="s">
        <v>198</v>
      </c>
      <c r="O60" t="s">
        <v>200</v>
      </c>
      <c r="P60" t="s">
        <v>201</v>
      </c>
      <c r="Q60">
        <v>5184494</v>
      </c>
      <c r="R60" s="143" t="s">
        <v>66</v>
      </c>
      <c r="S60">
        <v>62</v>
      </c>
      <c r="T60" t="s">
        <v>1501</v>
      </c>
      <c r="U60">
        <v>4129541842</v>
      </c>
      <c r="W60" t="s">
        <v>68</v>
      </c>
      <c r="X60" t="s">
        <v>67</v>
      </c>
      <c r="Y60" t="s">
        <v>67</v>
      </c>
      <c r="Z60" t="s">
        <v>67</v>
      </c>
      <c r="AA60" t="s">
        <v>68</v>
      </c>
      <c r="AB60" t="s">
        <v>68</v>
      </c>
      <c r="AC60" t="s">
        <v>68</v>
      </c>
      <c r="AD60" t="s">
        <v>67</v>
      </c>
      <c r="AE60" t="s">
        <v>68</v>
      </c>
      <c r="AF60" t="s">
        <v>68</v>
      </c>
      <c r="AG60" t="s">
        <v>68</v>
      </c>
      <c r="AH60" t="s">
        <v>68</v>
      </c>
      <c r="AI60" t="s">
        <v>67</v>
      </c>
      <c r="AJ60" t="s">
        <v>68</v>
      </c>
    </row>
    <row r="61" spans="1:37">
      <c r="A61">
        <v>27</v>
      </c>
      <c r="B61" t="s">
        <v>137</v>
      </c>
      <c r="C61" t="s">
        <v>57</v>
      </c>
      <c r="D61" t="s">
        <v>58</v>
      </c>
      <c r="E61" t="s">
        <v>8</v>
      </c>
      <c r="F61" t="s">
        <v>138</v>
      </c>
      <c r="G61" t="s">
        <v>139</v>
      </c>
      <c r="H61" t="s">
        <v>61</v>
      </c>
      <c r="I61" t="s">
        <v>62</v>
      </c>
      <c r="J61" s="155"/>
      <c r="K61" t="s">
        <v>140</v>
      </c>
      <c r="L61" t="s">
        <v>1607</v>
      </c>
      <c r="M61" t="s">
        <v>1608</v>
      </c>
      <c r="N61" t="s">
        <v>157</v>
      </c>
      <c r="O61" t="s">
        <v>202</v>
      </c>
      <c r="P61" t="s">
        <v>203</v>
      </c>
      <c r="Q61">
        <v>17427043</v>
      </c>
      <c r="R61" s="143" t="s">
        <v>66</v>
      </c>
      <c r="S61">
        <v>35</v>
      </c>
      <c r="T61" t="s">
        <v>1490</v>
      </c>
      <c r="U61">
        <v>4169338192</v>
      </c>
      <c r="W61" t="s">
        <v>68</v>
      </c>
      <c r="X61" t="s">
        <v>67</v>
      </c>
      <c r="Y61" t="s">
        <v>67</v>
      </c>
      <c r="Z61" t="s">
        <v>67</v>
      </c>
      <c r="AA61" t="s">
        <v>68</v>
      </c>
      <c r="AB61" t="s">
        <v>68</v>
      </c>
      <c r="AC61" t="s">
        <v>68</v>
      </c>
      <c r="AD61" t="s">
        <v>67</v>
      </c>
      <c r="AE61" t="s">
        <v>68</v>
      </c>
      <c r="AF61" t="s">
        <v>68</v>
      </c>
      <c r="AG61" t="s">
        <v>68</v>
      </c>
      <c r="AH61" t="s">
        <v>68</v>
      </c>
      <c r="AI61" t="s">
        <v>67</v>
      </c>
      <c r="AJ61" t="s">
        <v>68</v>
      </c>
      <c r="AK61" t="s">
        <v>149</v>
      </c>
    </row>
    <row r="62" spans="1:37">
      <c r="A62">
        <v>28</v>
      </c>
      <c r="B62" t="s">
        <v>137</v>
      </c>
      <c r="C62" t="s">
        <v>57</v>
      </c>
      <c r="D62" t="s">
        <v>58</v>
      </c>
      <c r="E62" t="s">
        <v>8</v>
      </c>
      <c r="F62" t="s">
        <v>138</v>
      </c>
      <c r="G62" t="s">
        <v>139</v>
      </c>
      <c r="H62" t="s">
        <v>61</v>
      </c>
      <c r="I62" t="s">
        <v>62</v>
      </c>
      <c r="J62" s="155"/>
      <c r="K62" t="s">
        <v>140</v>
      </c>
      <c r="L62" t="s">
        <v>1609</v>
      </c>
      <c r="M62" t="s">
        <v>1610</v>
      </c>
      <c r="N62" t="s">
        <v>134</v>
      </c>
      <c r="O62" t="s">
        <v>142</v>
      </c>
      <c r="P62" t="s">
        <v>173</v>
      </c>
      <c r="Q62">
        <v>11471003</v>
      </c>
      <c r="R62" s="143" t="s">
        <v>66</v>
      </c>
      <c r="S62">
        <v>48</v>
      </c>
      <c r="T62" t="s">
        <v>1490</v>
      </c>
      <c r="U62">
        <v>4165397264</v>
      </c>
      <c r="W62" t="s">
        <v>68</v>
      </c>
      <c r="X62" t="s">
        <v>67</v>
      </c>
      <c r="Y62" t="s">
        <v>67</v>
      </c>
      <c r="Z62" t="s">
        <v>67</v>
      </c>
      <c r="AA62" t="s">
        <v>68</v>
      </c>
      <c r="AB62" t="s">
        <v>68</v>
      </c>
      <c r="AC62" t="s">
        <v>68</v>
      </c>
      <c r="AD62" t="s">
        <v>67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</row>
    <row r="63" spans="1:37">
      <c r="A63">
        <v>29</v>
      </c>
      <c r="B63" t="s">
        <v>137</v>
      </c>
      <c r="C63" t="s">
        <v>57</v>
      </c>
      <c r="D63" t="s">
        <v>58</v>
      </c>
      <c r="E63" t="s">
        <v>8</v>
      </c>
      <c r="F63" t="s">
        <v>138</v>
      </c>
      <c r="G63" t="s">
        <v>139</v>
      </c>
      <c r="H63" t="s">
        <v>61</v>
      </c>
      <c r="I63" t="s">
        <v>62</v>
      </c>
      <c r="J63" s="155"/>
      <c r="K63" t="s">
        <v>140</v>
      </c>
      <c r="L63" t="s">
        <v>1611</v>
      </c>
      <c r="M63" t="s">
        <v>1612</v>
      </c>
      <c r="N63" t="s">
        <v>204</v>
      </c>
      <c r="P63" t="s">
        <v>205</v>
      </c>
      <c r="Q63">
        <v>2521792</v>
      </c>
      <c r="R63" s="143" t="s">
        <v>66</v>
      </c>
      <c r="S63">
        <v>71</v>
      </c>
      <c r="T63" t="s">
        <v>1501</v>
      </c>
      <c r="U63">
        <v>4129134526</v>
      </c>
      <c r="W63" t="s">
        <v>68</v>
      </c>
      <c r="X63" t="s">
        <v>67</v>
      </c>
      <c r="Y63" t="s">
        <v>67</v>
      </c>
      <c r="Z63" t="s">
        <v>68</v>
      </c>
      <c r="AA63" t="s">
        <v>68</v>
      </c>
      <c r="AB63" t="s">
        <v>68</v>
      </c>
      <c r="AC63" t="s">
        <v>67</v>
      </c>
      <c r="AD63" t="s">
        <v>67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149</v>
      </c>
    </row>
    <row r="64" spans="1:37">
      <c r="A64">
        <v>30</v>
      </c>
      <c r="B64" t="s">
        <v>137</v>
      </c>
      <c r="C64" t="s">
        <v>57</v>
      </c>
      <c r="D64" t="s">
        <v>58</v>
      </c>
      <c r="E64" t="s">
        <v>8</v>
      </c>
      <c r="F64" t="s">
        <v>138</v>
      </c>
      <c r="G64" t="s">
        <v>139</v>
      </c>
      <c r="H64" t="s">
        <v>61</v>
      </c>
      <c r="I64" t="s">
        <v>62</v>
      </c>
      <c r="J64" s="155"/>
      <c r="K64" t="s">
        <v>140</v>
      </c>
      <c r="L64" t="s">
        <v>1613</v>
      </c>
      <c r="M64" t="s">
        <v>1614</v>
      </c>
      <c r="N64" t="s">
        <v>206</v>
      </c>
      <c r="O64" t="s">
        <v>207</v>
      </c>
      <c r="P64" t="s">
        <v>208</v>
      </c>
      <c r="Q64">
        <v>9655773</v>
      </c>
      <c r="R64" s="143" t="s">
        <v>66</v>
      </c>
      <c r="S64">
        <v>50</v>
      </c>
      <c r="T64" t="s">
        <v>1501</v>
      </c>
      <c r="U64">
        <v>4129105549</v>
      </c>
      <c r="W64" t="s">
        <v>68</v>
      </c>
      <c r="X64" t="s">
        <v>67</v>
      </c>
      <c r="Y64" t="s">
        <v>67</v>
      </c>
      <c r="Z64" t="s">
        <v>68</v>
      </c>
      <c r="AA64" t="s">
        <v>68</v>
      </c>
      <c r="AB64" t="s">
        <v>68</v>
      </c>
      <c r="AC64" t="s">
        <v>67</v>
      </c>
      <c r="AD64" t="s">
        <v>67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149</v>
      </c>
    </row>
    <row r="65" spans="1:37">
      <c r="A65">
        <v>31</v>
      </c>
      <c r="B65" t="s">
        <v>137</v>
      </c>
      <c r="C65" t="s">
        <v>57</v>
      </c>
      <c r="D65" t="s">
        <v>58</v>
      </c>
      <c r="E65" t="s">
        <v>8</v>
      </c>
      <c r="F65" t="s">
        <v>138</v>
      </c>
      <c r="G65" t="s">
        <v>139</v>
      </c>
      <c r="H65" t="s">
        <v>61</v>
      </c>
      <c r="I65" t="s">
        <v>62</v>
      </c>
      <c r="J65" s="155"/>
      <c r="K65" t="s">
        <v>140</v>
      </c>
      <c r="L65" t="s">
        <v>1556</v>
      </c>
      <c r="M65" t="s">
        <v>1615</v>
      </c>
      <c r="N65" t="s">
        <v>209</v>
      </c>
      <c r="P65" t="s">
        <v>210</v>
      </c>
      <c r="Q65">
        <v>10349193</v>
      </c>
      <c r="R65" s="143" t="s">
        <v>66</v>
      </c>
      <c r="S65">
        <v>51</v>
      </c>
      <c r="T65" t="s">
        <v>1501</v>
      </c>
      <c r="U65">
        <v>4125627932</v>
      </c>
      <c r="W65" t="s">
        <v>68</v>
      </c>
      <c r="X65" t="s">
        <v>67</v>
      </c>
      <c r="Y65" t="s">
        <v>68</v>
      </c>
      <c r="Z65" t="s">
        <v>68</v>
      </c>
      <c r="AA65" t="s">
        <v>68</v>
      </c>
      <c r="AB65" t="s">
        <v>68</v>
      </c>
      <c r="AC65" t="s">
        <v>67</v>
      </c>
      <c r="AD65" t="s">
        <v>67</v>
      </c>
      <c r="AE65" t="s">
        <v>68</v>
      </c>
      <c r="AF65" t="s">
        <v>68</v>
      </c>
      <c r="AG65" t="s">
        <v>68</v>
      </c>
      <c r="AH65" t="s">
        <v>67</v>
      </c>
      <c r="AI65" t="s">
        <v>68</v>
      </c>
      <c r="AJ65" t="s">
        <v>68</v>
      </c>
    </row>
    <row r="66" spans="1:37">
      <c r="A66">
        <v>32</v>
      </c>
      <c r="B66" t="s">
        <v>137</v>
      </c>
      <c r="C66" t="s">
        <v>57</v>
      </c>
      <c r="D66" t="s">
        <v>58</v>
      </c>
      <c r="E66" t="s">
        <v>8</v>
      </c>
      <c r="F66" t="s">
        <v>138</v>
      </c>
      <c r="G66" t="s">
        <v>139</v>
      </c>
      <c r="H66" t="s">
        <v>61</v>
      </c>
      <c r="I66" t="s">
        <v>62</v>
      </c>
      <c r="J66" s="155"/>
      <c r="K66" t="s">
        <v>140</v>
      </c>
      <c r="L66" t="s">
        <v>1616</v>
      </c>
      <c r="M66" t="s">
        <v>1617</v>
      </c>
      <c r="N66" t="s">
        <v>211</v>
      </c>
      <c r="P66" t="s">
        <v>212</v>
      </c>
      <c r="Q66">
        <v>10866423</v>
      </c>
      <c r="R66" s="143" t="s">
        <v>66</v>
      </c>
      <c r="S66">
        <v>49</v>
      </c>
      <c r="T66" t="s">
        <v>1490</v>
      </c>
      <c r="U66">
        <v>4125405627</v>
      </c>
      <c r="W66" t="s">
        <v>68</v>
      </c>
      <c r="X66" t="s">
        <v>67</v>
      </c>
      <c r="Y66" t="s">
        <v>68</v>
      </c>
      <c r="Z66" t="s">
        <v>68</v>
      </c>
      <c r="AA66" t="s">
        <v>68</v>
      </c>
      <c r="AB66" t="s">
        <v>68</v>
      </c>
      <c r="AC66" t="s">
        <v>67</v>
      </c>
      <c r="AD66" t="s">
        <v>67</v>
      </c>
      <c r="AE66" t="s">
        <v>68</v>
      </c>
      <c r="AF66" t="s">
        <v>68</v>
      </c>
      <c r="AG66" t="s">
        <v>68</v>
      </c>
      <c r="AH66" t="s">
        <v>67</v>
      </c>
      <c r="AI66" t="s">
        <v>68</v>
      </c>
      <c r="AJ66" t="s">
        <v>68</v>
      </c>
      <c r="AK66" t="s">
        <v>149</v>
      </c>
    </row>
    <row r="67" spans="1:37">
      <c r="A67">
        <v>33</v>
      </c>
      <c r="B67" t="s">
        <v>137</v>
      </c>
      <c r="C67" t="s">
        <v>57</v>
      </c>
      <c r="D67" t="s">
        <v>58</v>
      </c>
      <c r="E67" t="s">
        <v>8</v>
      </c>
      <c r="F67" t="s">
        <v>138</v>
      </c>
      <c r="G67" t="s">
        <v>139</v>
      </c>
      <c r="H67" t="s">
        <v>61</v>
      </c>
      <c r="I67" t="s">
        <v>62</v>
      </c>
      <c r="J67" s="155"/>
      <c r="K67" t="s">
        <v>140</v>
      </c>
      <c r="L67" t="s">
        <v>1618</v>
      </c>
      <c r="M67" t="s">
        <v>1619</v>
      </c>
      <c r="N67" t="s">
        <v>130</v>
      </c>
      <c r="P67" t="s">
        <v>213</v>
      </c>
      <c r="Q67">
        <v>13643763</v>
      </c>
      <c r="R67" s="143" t="s">
        <v>66</v>
      </c>
      <c r="S67">
        <v>58</v>
      </c>
      <c r="T67" t="s">
        <v>1501</v>
      </c>
      <c r="U67">
        <v>4164195339</v>
      </c>
      <c r="W67" t="s">
        <v>68</v>
      </c>
      <c r="X67" t="s">
        <v>67</v>
      </c>
      <c r="Y67" t="s">
        <v>68</v>
      </c>
      <c r="Z67" t="s">
        <v>68</v>
      </c>
      <c r="AA67" t="s">
        <v>68</v>
      </c>
      <c r="AB67" t="s">
        <v>68</v>
      </c>
      <c r="AC67" t="s">
        <v>67</v>
      </c>
      <c r="AD67" t="s">
        <v>67</v>
      </c>
      <c r="AE67" t="s">
        <v>68</v>
      </c>
      <c r="AF67" t="s">
        <v>68</v>
      </c>
      <c r="AG67" t="s">
        <v>68</v>
      </c>
      <c r="AH67" t="s">
        <v>67</v>
      </c>
      <c r="AI67" t="s">
        <v>68</v>
      </c>
      <c r="AJ67" t="s">
        <v>68</v>
      </c>
    </row>
    <row r="68" spans="1:37">
      <c r="A68">
        <v>34</v>
      </c>
      <c r="B68" t="s">
        <v>137</v>
      </c>
      <c r="C68" t="s">
        <v>57</v>
      </c>
      <c r="D68" t="s">
        <v>58</v>
      </c>
      <c r="E68" t="s">
        <v>8</v>
      </c>
      <c r="F68" t="s">
        <v>138</v>
      </c>
      <c r="G68" t="s">
        <v>139</v>
      </c>
      <c r="H68" t="s">
        <v>61</v>
      </c>
      <c r="I68" t="s">
        <v>62</v>
      </c>
      <c r="J68" s="155"/>
      <c r="K68" t="s">
        <v>140</v>
      </c>
      <c r="L68" t="s">
        <v>1620</v>
      </c>
      <c r="M68" t="s">
        <v>1621</v>
      </c>
      <c r="N68" t="s">
        <v>214</v>
      </c>
      <c r="O68" t="s">
        <v>215</v>
      </c>
      <c r="P68" t="s">
        <v>216</v>
      </c>
      <c r="Q68">
        <v>21376256</v>
      </c>
      <c r="R68" s="143" t="s">
        <v>66</v>
      </c>
      <c r="S68">
        <v>27</v>
      </c>
      <c r="T68" t="s">
        <v>1490</v>
      </c>
      <c r="U68">
        <v>4242409399</v>
      </c>
      <c r="W68" t="s">
        <v>68</v>
      </c>
      <c r="X68" t="s">
        <v>67</v>
      </c>
      <c r="Y68" t="s">
        <v>68</v>
      </c>
      <c r="Z68" t="s">
        <v>67</v>
      </c>
      <c r="AA68" t="s">
        <v>68</v>
      </c>
      <c r="AB68" t="s">
        <v>68</v>
      </c>
      <c r="AC68" t="s">
        <v>68</v>
      </c>
      <c r="AD68" t="s">
        <v>67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149</v>
      </c>
    </row>
    <row r="69" spans="1:37">
      <c r="A69">
        <v>35</v>
      </c>
      <c r="B69" t="s">
        <v>137</v>
      </c>
      <c r="C69" t="s">
        <v>57</v>
      </c>
      <c r="D69" t="s">
        <v>58</v>
      </c>
      <c r="E69" t="s">
        <v>8</v>
      </c>
      <c r="F69" t="s">
        <v>217</v>
      </c>
      <c r="G69" t="s">
        <v>218</v>
      </c>
      <c r="H69" t="s">
        <v>61</v>
      </c>
      <c r="I69" t="s">
        <v>62</v>
      </c>
      <c r="J69" s="155"/>
      <c r="K69" t="s">
        <v>219</v>
      </c>
      <c r="L69" t="s">
        <v>1622</v>
      </c>
      <c r="M69" t="s">
        <v>1623</v>
      </c>
      <c r="N69" t="s">
        <v>130</v>
      </c>
      <c r="P69" t="s">
        <v>220</v>
      </c>
      <c r="Q69">
        <v>11689625</v>
      </c>
      <c r="R69" s="143" t="s">
        <v>66</v>
      </c>
      <c r="S69">
        <v>47</v>
      </c>
      <c r="T69" t="s">
        <v>1490</v>
      </c>
      <c r="U69">
        <v>4160800890</v>
      </c>
      <c r="W69" t="s">
        <v>68</v>
      </c>
      <c r="X69" t="s">
        <v>67</v>
      </c>
      <c r="Y69" t="s">
        <v>68</v>
      </c>
      <c r="Z69" t="s">
        <v>67</v>
      </c>
      <c r="AA69" t="s">
        <v>68</v>
      </c>
      <c r="AB69" t="s">
        <v>68</v>
      </c>
      <c r="AC69" t="s">
        <v>68</v>
      </c>
      <c r="AD69" t="s">
        <v>67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149</v>
      </c>
    </row>
    <row r="70" spans="1:37">
      <c r="A70">
        <v>36</v>
      </c>
      <c r="B70" t="s">
        <v>137</v>
      </c>
      <c r="C70" t="s">
        <v>57</v>
      </c>
      <c r="D70" t="s">
        <v>58</v>
      </c>
      <c r="E70" t="s">
        <v>8</v>
      </c>
      <c r="F70" t="s">
        <v>217</v>
      </c>
      <c r="G70" t="s">
        <v>218</v>
      </c>
      <c r="H70" t="s">
        <v>61</v>
      </c>
      <c r="I70" t="s">
        <v>62</v>
      </c>
      <c r="J70" s="155"/>
      <c r="K70" t="s">
        <v>219</v>
      </c>
      <c r="L70" t="s">
        <v>1624</v>
      </c>
      <c r="M70" t="s">
        <v>1625</v>
      </c>
      <c r="N70" t="s">
        <v>221</v>
      </c>
      <c r="P70" t="s">
        <v>179</v>
      </c>
      <c r="Q70">
        <v>9485205</v>
      </c>
      <c r="R70" s="143" t="s">
        <v>66</v>
      </c>
      <c r="S70">
        <v>52</v>
      </c>
      <c r="T70" t="s">
        <v>1501</v>
      </c>
      <c r="U70">
        <v>2126822572</v>
      </c>
      <c r="W70" t="s">
        <v>68</v>
      </c>
      <c r="X70" t="s">
        <v>67</v>
      </c>
      <c r="Y70" t="s">
        <v>68</v>
      </c>
      <c r="Z70" t="s">
        <v>67</v>
      </c>
      <c r="AA70" t="s">
        <v>68</v>
      </c>
      <c r="AB70" t="s">
        <v>68</v>
      </c>
      <c r="AC70" t="s">
        <v>67</v>
      </c>
      <c r="AD70" t="s">
        <v>67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</row>
    <row r="71" spans="1:37">
      <c r="A71">
        <v>37</v>
      </c>
      <c r="B71" t="s">
        <v>137</v>
      </c>
      <c r="C71" t="s">
        <v>57</v>
      </c>
      <c r="D71" t="s">
        <v>58</v>
      </c>
      <c r="E71" t="s">
        <v>8</v>
      </c>
      <c r="F71" t="s">
        <v>217</v>
      </c>
      <c r="G71" t="s">
        <v>218</v>
      </c>
      <c r="H71" t="s">
        <v>61</v>
      </c>
      <c r="I71" t="s">
        <v>62</v>
      </c>
      <c r="J71" s="155"/>
      <c r="K71" t="s">
        <v>219</v>
      </c>
      <c r="L71" t="s">
        <v>1626</v>
      </c>
      <c r="M71" t="s">
        <v>1627</v>
      </c>
      <c r="N71" t="s">
        <v>111</v>
      </c>
      <c r="P71" t="s">
        <v>222</v>
      </c>
      <c r="Q71">
        <v>14788435</v>
      </c>
      <c r="R71" s="143" t="s">
        <v>66</v>
      </c>
      <c r="S71">
        <v>39</v>
      </c>
      <c r="T71" t="s">
        <v>1490</v>
      </c>
      <c r="U71">
        <v>2126814873</v>
      </c>
      <c r="W71" t="s">
        <v>68</v>
      </c>
      <c r="X71" t="s">
        <v>67</v>
      </c>
      <c r="Y71" t="s">
        <v>68</v>
      </c>
      <c r="Z71" t="s">
        <v>67</v>
      </c>
      <c r="AA71" t="s">
        <v>68</v>
      </c>
      <c r="AB71" t="s">
        <v>68</v>
      </c>
      <c r="AC71" t="s">
        <v>68</v>
      </c>
      <c r="AD71" t="s">
        <v>67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149</v>
      </c>
    </row>
    <row r="72" spans="1:37">
      <c r="A72">
        <v>38</v>
      </c>
      <c r="B72" t="s">
        <v>137</v>
      </c>
      <c r="C72" t="s">
        <v>57</v>
      </c>
      <c r="D72" t="s">
        <v>58</v>
      </c>
      <c r="E72" t="s">
        <v>8</v>
      </c>
      <c r="F72" t="s">
        <v>217</v>
      </c>
      <c r="G72" t="s">
        <v>218</v>
      </c>
      <c r="H72" t="s">
        <v>61</v>
      </c>
      <c r="I72" t="s">
        <v>62</v>
      </c>
      <c r="J72" s="155"/>
      <c r="K72" t="s">
        <v>219</v>
      </c>
      <c r="L72" t="s">
        <v>1628</v>
      </c>
      <c r="M72" t="s">
        <v>1629</v>
      </c>
      <c r="N72" t="s">
        <v>223</v>
      </c>
      <c r="P72" t="s">
        <v>224</v>
      </c>
      <c r="Q72">
        <v>2945148</v>
      </c>
      <c r="R72" s="143" t="s">
        <v>66</v>
      </c>
      <c r="S72">
        <v>92</v>
      </c>
      <c r="T72" t="s">
        <v>1501</v>
      </c>
      <c r="U72">
        <v>2126814873</v>
      </c>
      <c r="W72" t="s">
        <v>68</v>
      </c>
      <c r="X72" t="s">
        <v>67</v>
      </c>
      <c r="Y72" t="s">
        <v>68</v>
      </c>
      <c r="Z72" t="s">
        <v>68</v>
      </c>
      <c r="AA72" t="s">
        <v>68</v>
      </c>
      <c r="AB72" t="s">
        <v>68</v>
      </c>
      <c r="AC72" t="s">
        <v>67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67</v>
      </c>
    </row>
    <row r="73" spans="1:37">
      <c r="A73">
        <v>39</v>
      </c>
      <c r="B73" t="s">
        <v>137</v>
      </c>
      <c r="C73" t="s">
        <v>57</v>
      </c>
      <c r="D73" t="s">
        <v>58</v>
      </c>
      <c r="E73" t="s">
        <v>8</v>
      </c>
      <c r="F73" t="s">
        <v>217</v>
      </c>
      <c r="G73" t="s">
        <v>218</v>
      </c>
      <c r="H73" t="s">
        <v>61</v>
      </c>
      <c r="I73" t="s">
        <v>62</v>
      </c>
      <c r="J73" s="155"/>
      <c r="K73" t="s">
        <v>219</v>
      </c>
      <c r="L73" t="s">
        <v>1630</v>
      </c>
      <c r="M73" t="s">
        <v>1631</v>
      </c>
      <c r="N73" t="s">
        <v>225</v>
      </c>
      <c r="P73" t="s">
        <v>226</v>
      </c>
      <c r="Q73">
        <v>6363367</v>
      </c>
      <c r="R73" s="143" t="s">
        <v>66</v>
      </c>
      <c r="S73">
        <v>58</v>
      </c>
      <c r="T73" t="s">
        <v>1501</v>
      </c>
      <c r="U73">
        <v>2126829882</v>
      </c>
      <c r="W73" t="s">
        <v>67</v>
      </c>
      <c r="X73" t="s">
        <v>67</v>
      </c>
      <c r="Y73" t="s">
        <v>68</v>
      </c>
      <c r="Z73" t="s">
        <v>67</v>
      </c>
      <c r="AA73" t="s">
        <v>68</v>
      </c>
      <c r="AB73" t="s">
        <v>68</v>
      </c>
      <c r="AC73" t="s">
        <v>68</v>
      </c>
      <c r="AD73" t="s">
        <v>67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149</v>
      </c>
    </row>
    <row r="74" spans="1:37">
      <c r="A74">
        <v>40</v>
      </c>
      <c r="B74" t="s">
        <v>137</v>
      </c>
      <c r="C74" t="s">
        <v>57</v>
      </c>
      <c r="D74" t="s">
        <v>58</v>
      </c>
      <c r="E74" t="s">
        <v>8</v>
      </c>
      <c r="F74" t="s">
        <v>217</v>
      </c>
      <c r="G74" t="s">
        <v>218</v>
      </c>
      <c r="H74" t="s">
        <v>61</v>
      </c>
      <c r="I74" t="s">
        <v>62</v>
      </c>
      <c r="J74" s="155"/>
      <c r="K74" t="s">
        <v>219</v>
      </c>
      <c r="L74" t="s">
        <v>1632</v>
      </c>
      <c r="M74" t="s">
        <v>1633</v>
      </c>
      <c r="N74" t="s">
        <v>227</v>
      </c>
      <c r="P74" t="s">
        <v>228</v>
      </c>
      <c r="Q74">
        <v>18228255</v>
      </c>
      <c r="R74" s="143" t="s">
        <v>66</v>
      </c>
      <c r="S74">
        <v>45</v>
      </c>
      <c r="T74" t="s">
        <v>1490</v>
      </c>
      <c r="U74">
        <v>4144816757</v>
      </c>
      <c r="W74" t="s">
        <v>68</v>
      </c>
      <c r="X74" t="s">
        <v>67</v>
      </c>
      <c r="Y74" t="s">
        <v>68</v>
      </c>
      <c r="Z74" t="s">
        <v>67</v>
      </c>
      <c r="AA74" t="s">
        <v>68</v>
      </c>
      <c r="AB74" t="s">
        <v>68</v>
      </c>
      <c r="AC74" t="s">
        <v>67</v>
      </c>
      <c r="AD74" t="s">
        <v>67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149</v>
      </c>
    </row>
    <row r="75" spans="1:37">
      <c r="A75">
        <v>41</v>
      </c>
      <c r="B75" t="s">
        <v>137</v>
      </c>
      <c r="C75" t="s">
        <v>57</v>
      </c>
      <c r="D75" t="s">
        <v>58</v>
      </c>
      <c r="E75" t="s">
        <v>8</v>
      </c>
      <c r="F75" t="s">
        <v>217</v>
      </c>
      <c r="G75" t="s">
        <v>218</v>
      </c>
      <c r="H75" t="s">
        <v>61</v>
      </c>
      <c r="I75" t="s">
        <v>62</v>
      </c>
      <c r="J75" s="155"/>
      <c r="K75" t="s">
        <v>219</v>
      </c>
      <c r="L75" t="s">
        <v>1624</v>
      </c>
      <c r="M75" t="s">
        <v>1634</v>
      </c>
      <c r="N75" t="s">
        <v>227</v>
      </c>
      <c r="P75" t="s">
        <v>229</v>
      </c>
      <c r="Q75">
        <v>9485941</v>
      </c>
      <c r="R75" s="143" t="s">
        <v>66</v>
      </c>
      <c r="S75">
        <v>50</v>
      </c>
      <c r="T75" t="s">
        <v>1501</v>
      </c>
      <c r="U75">
        <v>2126824770</v>
      </c>
      <c r="W75" t="s">
        <v>68</v>
      </c>
      <c r="X75" t="s">
        <v>67</v>
      </c>
      <c r="Y75" t="s">
        <v>68</v>
      </c>
      <c r="Z75" t="s">
        <v>67</v>
      </c>
      <c r="AA75" t="s">
        <v>68</v>
      </c>
      <c r="AB75" t="s">
        <v>68</v>
      </c>
      <c r="AC75" t="s">
        <v>67</v>
      </c>
      <c r="AD75" t="s">
        <v>67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149</v>
      </c>
    </row>
    <row r="76" spans="1:37">
      <c r="A76">
        <v>42</v>
      </c>
      <c r="B76" t="s">
        <v>137</v>
      </c>
      <c r="C76" t="s">
        <v>57</v>
      </c>
      <c r="D76" t="s">
        <v>58</v>
      </c>
      <c r="E76" t="s">
        <v>8</v>
      </c>
      <c r="F76" t="s">
        <v>217</v>
      </c>
      <c r="G76" t="s">
        <v>218</v>
      </c>
      <c r="H76" t="s">
        <v>61</v>
      </c>
      <c r="I76" t="s">
        <v>62</v>
      </c>
      <c r="J76" s="155"/>
      <c r="K76" t="s">
        <v>219</v>
      </c>
      <c r="L76" t="s">
        <v>1635</v>
      </c>
      <c r="M76" t="s">
        <v>1636</v>
      </c>
      <c r="N76" t="s">
        <v>90</v>
      </c>
      <c r="P76" t="s">
        <v>230</v>
      </c>
      <c r="Q76">
        <v>14644497</v>
      </c>
      <c r="R76" s="143" t="s">
        <v>66</v>
      </c>
      <c r="S76">
        <v>40</v>
      </c>
      <c r="T76" t="s">
        <v>1490</v>
      </c>
      <c r="U76">
        <v>2126812315</v>
      </c>
      <c r="W76" t="s">
        <v>68</v>
      </c>
      <c r="X76" t="s">
        <v>67</v>
      </c>
      <c r="Y76" t="s">
        <v>68</v>
      </c>
      <c r="Z76" t="s">
        <v>67</v>
      </c>
      <c r="AA76" t="s">
        <v>68</v>
      </c>
      <c r="AB76" t="s">
        <v>67</v>
      </c>
      <c r="AC76" t="s">
        <v>68</v>
      </c>
      <c r="AD76" t="s">
        <v>67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149</v>
      </c>
    </row>
    <row r="77" spans="1:37">
      <c r="A77">
        <v>43</v>
      </c>
      <c r="B77" t="s">
        <v>137</v>
      </c>
      <c r="C77" t="s">
        <v>57</v>
      </c>
      <c r="D77" t="s">
        <v>58</v>
      </c>
      <c r="E77" t="s">
        <v>8</v>
      </c>
      <c r="F77" t="s">
        <v>217</v>
      </c>
      <c r="G77" t="s">
        <v>218</v>
      </c>
      <c r="H77" t="s">
        <v>61</v>
      </c>
      <c r="I77" t="s">
        <v>62</v>
      </c>
      <c r="J77" s="155"/>
      <c r="K77" t="s">
        <v>219</v>
      </c>
      <c r="L77" t="s">
        <v>1637</v>
      </c>
      <c r="M77" t="s">
        <v>1638</v>
      </c>
      <c r="N77" t="s">
        <v>231</v>
      </c>
      <c r="P77" t="s">
        <v>232</v>
      </c>
      <c r="Q77">
        <v>2994782</v>
      </c>
      <c r="R77" s="143" t="s">
        <v>66</v>
      </c>
      <c r="S77">
        <v>76</v>
      </c>
      <c r="T77" t="s">
        <v>1501</v>
      </c>
      <c r="U77">
        <v>2126815716</v>
      </c>
      <c r="W77" t="s">
        <v>68</v>
      </c>
      <c r="X77" t="s">
        <v>67</v>
      </c>
      <c r="Y77" t="s">
        <v>68</v>
      </c>
      <c r="Z77" t="s">
        <v>68</v>
      </c>
      <c r="AA77" t="s">
        <v>68</v>
      </c>
      <c r="AB77" t="s">
        <v>68</v>
      </c>
      <c r="AC77" t="s">
        <v>67</v>
      </c>
      <c r="AD77" t="s">
        <v>67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67</v>
      </c>
    </row>
    <row r="78" spans="1:37">
      <c r="A78">
        <v>44</v>
      </c>
      <c r="B78" t="s">
        <v>137</v>
      </c>
      <c r="C78" t="s">
        <v>57</v>
      </c>
      <c r="D78" t="s">
        <v>58</v>
      </c>
      <c r="E78" t="s">
        <v>8</v>
      </c>
      <c r="F78" t="s">
        <v>217</v>
      </c>
      <c r="G78" t="s">
        <v>218</v>
      </c>
      <c r="H78" t="s">
        <v>61</v>
      </c>
      <c r="I78" t="s">
        <v>62</v>
      </c>
      <c r="J78" s="155"/>
      <c r="K78" t="s">
        <v>219</v>
      </c>
      <c r="L78" t="s">
        <v>1639</v>
      </c>
      <c r="M78" t="s">
        <v>1640</v>
      </c>
      <c r="N78" t="s">
        <v>206</v>
      </c>
      <c r="P78" t="s">
        <v>233</v>
      </c>
      <c r="Q78">
        <v>20328761</v>
      </c>
      <c r="R78" s="143" t="s">
        <v>66</v>
      </c>
      <c r="S78">
        <v>27</v>
      </c>
      <c r="T78" t="s">
        <v>1490</v>
      </c>
      <c r="U78">
        <v>4162882112</v>
      </c>
      <c r="W78" t="s">
        <v>68</v>
      </c>
      <c r="X78" t="s">
        <v>67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67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149</v>
      </c>
    </row>
    <row r="79" spans="1:37">
      <c r="A79">
        <v>45</v>
      </c>
      <c r="B79" t="s">
        <v>137</v>
      </c>
      <c r="C79" t="s">
        <v>57</v>
      </c>
      <c r="D79" t="s">
        <v>58</v>
      </c>
      <c r="E79" t="s">
        <v>8</v>
      </c>
      <c r="F79" t="s">
        <v>217</v>
      </c>
      <c r="G79" t="s">
        <v>218</v>
      </c>
      <c r="H79" t="s">
        <v>61</v>
      </c>
      <c r="I79" t="s">
        <v>62</v>
      </c>
      <c r="J79" s="155"/>
      <c r="K79" t="s">
        <v>219</v>
      </c>
      <c r="L79" t="s">
        <v>1641</v>
      </c>
      <c r="M79" t="s">
        <v>1642</v>
      </c>
      <c r="N79" t="s">
        <v>234</v>
      </c>
      <c r="P79" t="s">
        <v>235</v>
      </c>
      <c r="Q79">
        <v>6432481</v>
      </c>
      <c r="R79" s="143" t="s">
        <v>66</v>
      </c>
      <c r="S79">
        <v>55</v>
      </c>
      <c r="T79" t="s">
        <v>1501</v>
      </c>
      <c r="U79">
        <v>2126811958</v>
      </c>
      <c r="W79" t="s">
        <v>68</v>
      </c>
      <c r="X79" t="s">
        <v>67</v>
      </c>
      <c r="Y79" t="s">
        <v>68</v>
      </c>
      <c r="Z79" t="s">
        <v>68</v>
      </c>
      <c r="AA79" t="s">
        <v>68</v>
      </c>
      <c r="AB79" t="s">
        <v>68</v>
      </c>
      <c r="AC79" t="s">
        <v>67</v>
      </c>
      <c r="AD79" t="s">
        <v>67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67</v>
      </c>
    </row>
    <row r="80" spans="1:37">
      <c r="A80">
        <v>46</v>
      </c>
      <c r="B80" t="s">
        <v>137</v>
      </c>
      <c r="C80" t="s">
        <v>57</v>
      </c>
      <c r="D80" t="s">
        <v>58</v>
      </c>
      <c r="E80" t="s">
        <v>8</v>
      </c>
      <c r="F80" t="s">
        <v>217</v>
      </c>
      <c r="G80" t="s">
        <v>218</v>
      </c>
      <c r="H80" t="s">
        <v>61</v>
      </c>
      <c r="I80" t="s">
        <v>62</v>
      </c>
      <c r="J80" s="155"/>
      <c r="K80" t="s">
        <v>219</v>
      </c>
      <c r="L80" t="s">
        <v>1643</v>
      </c>
      <c r="M80" t="s">
        <v>1644</v>
      </c>
      <c r="N80" t="s">
        <v>236</v>
      </c>
      <c r="P80" t="s">
        <v>237</v>
      </c>
      <c r="Q80">
        <v>11216059</v>
      </c>
      <c r="R80" s="143" t="s">
        <v>66</v>
      </c>
      <c r="S80">
        <v>54</v>
      </c>
      <c r="T80" t="s">
        <v>1501</v>
      </c>
      <c r="U80">
        <v>4242770097</v>
      </c>
      <c r="W80" t="s">
        <v>68</v>
      </c>
      <c r="X80" t="s">
        <v>67</v>
      </c>
      <c r="Y80" t="s">
        <v>68</v>
      </c>
      <c r="Z80" t="s">
        <v>67</v>
      </c>
      <c r="AA80" t="s">
        <v>68</v>
      </c>
      <c r="AB80" t="s">
        <v>68</v>
      </c>
      <c r="AC80" t="s">
        <v>68</v>
      </c>
      <c r="AD80" t="s">
        <v>67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149</v>
      </c>
    </row>
    <row r="81" spans="1:37">
      <c r="A81">
        <v>47</v>
      </c>
      <c r="B81" t="s">
        <v>137</v>
      </c>
      <c r="C81" t="s">
        <v>57</v>
      </c>
      <c r="D81" t="s">
        <v>58</v>
      </c>
      <c r="E81" t="s">
        <v>8</v>
      </c>
      <c r="F81" t="s">
        <v>217</v>
      </c>
      <c r="G81" t="s">
        <v>218</v>
      </c>
      <c r="H81" t="s">
        <v>61</v>
      </c>
      <c r="I81" t="s">
        <v>62</v>
      </c>
      <c r="J81" s="155"/>
      <c r="K81" t="s">
        <v>219</v>
      </c>
      <c r="L81" t="s">
        <v>1645</v>
      </c>
      <c r="M81" t="s">
        <v>1646</v>
      </c>
      <c r="N81" t="s">
        <v>236</v>
      </c>
      <c r="P81" t="s">
        <v>238</v>
      </c>
      <c r="Q81">
        <v>26809346</v>
      </c>
      <c r="R81" s="143" t="s">
        <v>66</v>
      </c>
      <c r="S81">
        <v>23</v>
      </c>
      <c r="T81" t="s">
        <v>1490</v>
      </c>
      <c r="U81">
        <v>4142830654</v>
      </c>
      <c r="W81" t="s">
        <v>68</v>
      </c>
      <c r="X81" t="s">
        <v>67</v>
      </c>
      <c r="Y81" t="s">
        <v>68</v>
      </c>
      <c r="Z81" t="s">
        <v>67</v>
      </c>
      <c r="AA81" t="s">
        <v>68</v>
      </c>
      <c r="AB81" t="s">
        <v>67</v>
      </c>
      <c r="AC81" t="s">
        <v>68</v>
      </c>
      <c r="AD81" t="s">
        <v>67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149</v>
      </c>
    </row>
    <row r="82" spans="1:37">
      <c r="A82">
        <v>48</v>
      </c>
      <c r="B82" t="s">
        <v>137</v>
      </c>
      <c r="C82" t="s">
        <v>57</v>
      </c>
      <c r="D82" t="s">
        <v>58</v>
      </c>
      <c r="E82" t="s">
        <v>8</v>
      </c>
      <c r="F82" t="s">
        <v>217</v>
      </c>
      <c r="G82" t="s">
        <v>218</v>
      </c>
      <c r="H82" t="s">
        <v>61</v>
      </c>
      <c r="I82" t="s">
        <v>62</v>
      </c>
      <c r="J82" s="155"/>
      <c r="K82" t="s">
        <v>219</v>
      </c>
      <c r="L82" t="s">
        <v>1647</v>
      </c>
      <c r="M82" t="s">
        <v>1648</v>
      </c>
      <c r="N82" t="s">
        <v>239</v>
      </c>
      <c r="P82" t="s">
        <v>240</v>
      </c>
      <c r="Q82">
        <v>1083810</v>
      </c>
      <c r="R82" s="143" t="s">
        <v>66</v>
      </c>
      <c r="S82">
        <v>87</v>
      </c>
      <c r="T82" t="s">
        <v>1501</v>
      </c>
      <c r="U82">
        <v>4142311690</v>
      </c>
      <c r="W82" t="s">
        <v>68</v>
      </c>
      <c r="X82" t="s">
        <v>67</v>
      </c>
      <c r="Y82" t="s">
        <v>68</v>
      </c>
      <c r="Z82" t="s">
        <v>67</v>
      </c>
      <c r="AA82" t="s">
        <v>68</v>
      </c>
      <c r="AB82" t="s">
        <v>68</v>
      </c>
      <c r="AC82" t="s">
        <v>67</v>
      </c>
      <c r="AD82" t="s">
        <v>67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149</v>
      </c>
    </row>
    <row r="83" spans="1:37">
      <c r="A83">
        <v>49</v>
      </c>
      <c r="B83" t="s">
        <v>137</v>
      </c>
      <c r="C83" t="s">
        <v>57</v>
      </c>
      <c r="D83" t="s">
        <v>58</v>
      </c>
      <c r="E83" t="s">
        <v>8</v>
      </c>
      <c r="F83" t="s">
        <v>217</v>
      </c>
      <c r="G83" t="s">
        <v>218</v>
      </c>
      <c r="H83" t="s">
        <v>61</v>
      </c>
      <c r="I83" t="s">
        <v>62</v>
      </c>
      <c r="J83" s="155"/>
      <c r="K83" t="s">
        <v>219</v>
      </c>
      <c r="L83" t="s">
        <v>1649</v>
      </c>
      <c r="M83" t="s">
        <v>1650</v>
      </c>
      <c r="N83" t="s">
        <v>241</v>
      </c>
      <c r="P83" t="s">
        <v>97</v>
      </c>
      <c r="Q83">
        <v>4810635</v>
      </c>
      <c r="R83" s="143" t="s">
        <v>66</v>
      </c>
      <c r="S83">
        <v>64</v>
      </c>
      <c r="T83" t="s">
        <v>1501</v>
      </c>
      <c r="U83">
        <v>2126811311</v>
      </c>
      <c r="W83" t="s">
        <v>68</v>
      </c>
      <c r="X83" t="s">
        <v>67</v>
      </c>
      <c r="Y83" t="s">
        <v>68</v>
      </c>
      <c r="Z83" t="s">
        <v>67</v>
      </c>
      <c r="AA83" t="s">
        <v>68</v>
      </c>
      <c r="AB83" t="s">
        <v>68</v>
      </c>
      <c r="AC83" t="s">
        <v>67</v>
      </c>
      <c r="AD83" t="s">
        <v>67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149</v>
      </c>
    </row>
    <row r="84" spans="1:37">
      <c r="A84">
        <v>50</v>
      </c>
      <c r="B84" t="s">
        <v>137</v>
      </c>
      <c r="C84" t="s">
        <v>57</v>
      </c>
      <c r="D84" t="s">
        <v>58</v>
      </c>
      <c r="E84" t="s">
        <v>8</v>
      </c>
      <c r="F84" t="s">
        <v>217</v>
      </c>
      <c r="G84" t="s">
        <v>218</v>
      </c>
      <c r="H84" t="s">
        <v>61</v>
      </c>
      <c r="I84" t="s">
        <v>62</v>
      </c>
      <c r="J84" s="155"/>
      <c r="K84" t="s">
        <v>219</v>
      </c>
      <c r="L84" t="s">
        <v>1651</v>
      </c>
      <c r="M84" t="s">
        <v>1652</v>
      </c>
      <c r="N84" t="s">
        <v>198</v>
      </c>
      <c r="P84" t="s">
        <v>242</v>
      </c>
      <c r="Q84">
        <v>3403962</v>
      </c>
      <c r="R84" s="143" t="s">
        <v>66</v>
      </c>
      <c r="S84">
        <v>76</v>
      </c>
      <c r="T84" t="s">
        <v>1501</v>
      </c>
      <c r="U84">
        <v>2126814777</v>
      </c>
      <c r="W84" t="s">
        <v>68</v>
      </c>
      <c r="X84" t="s">
        <v>67</v>
      </c>
      <c r="Y84" t="s">
        <v>68</v>
      </c>
      <c r="Z84" t="s">
        <v>68</v>
      </c>
      <c r="AA84" t="s">
        <v>68</v>
      </c>
      <c r="AB84" t="s">
        <v>68</v>
      </c>
      <c r="AC84" t="s">
        <v>67</v>
      </c>
      <c r="AD84" t="s">
        <v>67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</row>
    <row r="85" spans="1:37">
      <c r="A85">
        <v>51</v>
      </c>
      <c r="B85" t="s">
        <v>137</v>
      </c>
      <c r="C85" t="s">
        <v>57</v>
      </c>
      <c r="D85" t="s">
        <v>58</v>
      </c>
      <c r="E85" t="s">
        <v>8</v>
      </c>
      <c r="F85" t="s">
        <v>217</v>
      </c>
      <c r="G85" t="s">
        <v>218</v>
      </c>
      <c r="H85" t="s">
        <v>61</v>
      </c>
      <c r="I85" t="s">
        <v>62</v>
      </c>
      <c r="J85" s="155"/>
      <c r="K85" t="s">
        <v>219</v>
      </c>
      <c r="L85" t="s">
        <v>1653</v>
      </c>
      <c r="M85" t="s">
        <v>1654</v>
      </c>
      <c r="N85" t="s">
        <v>98</v>
      </c>
      <c r="P85" t="s">
        <v>243</v>
      </c>
      <c r="Q85">
        <v>2968319</v>
      </c>
      <c r="R85" s="143" t="s">
        <v>66</v>
      </c>
      <c r="S85">
        <v>95</v>
      </c>
      <c r="T85" t="s">
        <v>1501</v>
      </c>
      <c r="U85">
        <v>2126825148</v>
      </c>
      <c r="W85" t="s">
        <v>68</v>
      </c>
      <c r="X85" t="s">
        <v>67</v>
      </c>
      <c r="Y85" t="s">
        <v>68</v>
      </c>
      <c r="Z85" t="s">
        <v>68</v>
      </c>
      <c r="AA85" t="s">
        <v>68</v>
      </c>
      <c r="AB85" t="s">
        <v>68</v>
      </c>
      <c r="AC85" t="s">
        <v>67</v>
      </c>
      <c r="AD85" t="s">
        <v>67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67</v>
      </c>
    </row>
    <row r="86" spans="1:37">
      <c r="A86">
        <v>52</v>
      </c>
      <c r="B86" t="s">
        <v>137</v>
      </c>
      <c r="C86" t="s">
        <v>57</v>
      </c>
      <c r="D86" t="s">
        <v>58</v>
      </c>
      <c r="E86" t="s">
        <v>8</v>
      </c>
      <c r="F86" t="s">
        <v>217</v>
      </c>
      <c r="G86" t="s">
        <v>218</v>
      </c>
      <c r="H86" t="s">
        <v>61</v>
      </c>
      <c r="I86" t="s">
        <v>62</v>
      </c>
      <c r="J86" s="155"/>
      <c r="K86" t="s">
        <v>219</v>
      </c>
      <c r="L86" t="s">
        <v>1655</v>
      </c>
      <c r="M86" t="s">
        <v>1656</v>
      </c>
      <c r="N86" t="s">
        <v>244</v>
      </c>
      <c r="P86" t="s">
        <v>245</v>
      </c>
      <c r="Q86">
        <v>6436328</v>
      </c>
      <c r="R86" s="143" t="s">
        <v>66</v>
      </c>
      <c r="S86">
        <v>53</v>
      </c>
      <c r="T86" t="s">
        <v>1501</v>
      </c>
      <c r="U86">
        <v>2126819396</v>
      </c>
      <c r="W86" t="s">
        <v>68</v>
      </c>
      <c r="X86" t="s">
        <v>67</v>
      </c>
      <c r="Y86" t="s">
        <v>68</v>
      </c>
      <c r="Z86" t="s">
        <v>68</v>
      </c>
      <c r="AA86" t="s">
        <v>68</v>
      </c>
      <c r="AB86" t="s">
        <v>68</v>
      </c>
      <c r="AC86" t="s">
        <v>67</v>
      </c>
      <c r="AD86" t="s">
        <v>67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</row>
    <row r="87" spans="1:37">
      <c r="A87">
        <v>53</v>
      </c>
      <c r="B87" t="s">
        <v>137</v>
      </c>
      <c r="C87" t="s">
        <v>57</v>
      </c>
      <c r="D87" t="s">
        <v>58</v>
      </c>
      <c r="E87" t="s">
        <v>8</v>
      </c>
      <c r="F87" t="s">
        <v>217</v>
      </c>
      <c r="G87" t="s">
        <v>218</v>
      </c>
      <c r="H87" t="s">
        <v>61</v>
      </c>
      <c r="I87" t="s">
        <v>62</v>
      </c>
      <c r="J87" s="155"/>
      <c r="K87" t="s">
        <v>219</v>
      </c>
      <c r="L87" t="s">
        <v>1657</v>
      </c>
      <c r="M87" t="s">
        <v>1658</v>
      </c>
      <c r="N87" t="s">
        <v>246</v>
      </c>
      <c r="P87" t="s">
        <v>151</v>
      </c>
      <c r="Q87">
        <v>6858238</v>
      </c>
      <c r="R87" s="143" t="s">
        <v>66</v>
      </c>
      <c r="S87">
        <v>54</v>
      </c>
      <c r="T87" t="s">
        <v>1501</v>
      </c>
      <c r="U87">
        <v>2126821474</v>
      </c>
      <c r="W87" t="s">
        <v>68</v>
      </c>
      <c r="X87" t="s">
        <v>67</v>
      </c>
      <c r="Y87" t="s">
        <v>68</v>
      </c>
      <c r="Z87" t="s">
        <v>68</v>
      </c>
      <c r="AA87" t="s">
        <v>68</v>
      </c>
      <c r="AB87" t="s">
        <v>68</v>
      </c>
      <c r="AC87" t="s">
        <v>67</v>
      </c>
      <c r="AD87" t="s">
        <v>67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</row>
    <row r="88" spans="1:37">
      <c r="A88">
        <v>54</v>
      </c>
      <c r="B88" t="s">
        <v>137</v>
      </c>
      <c r="C88" t="s">
        <v>57</v>
      </c>
      <c r="D88" t="s">
        <v>58</v>
      </c>
      <c r="E88" t="s">
        <v>8</v>
      </c>
      <c r="F88" t="s">
        <v>217</v>
      </c>
      <c r="G88" t="s">
        <v>218</v>
      </c>
      <c r="H88" t="s">
        <v>61</v>
      </c>
      <c r="I88" t="s">
        <v>62</v>
      </c>
      <c r="J88" s="155"/>
      <c r="K88" t="s">
        <v>219</v>
      </c>
      <c r="L88" t="s">
        <v>1659</v>
      </c>
      <c r="M88" t="s">
        <v>1660</v>
      </c>
      <c r="N88" t="s">
        <v>247</v>
      </c>
      <c r="P88" t="s">
        <v>248</v>
      </c>
      <c r="Q88">
        <v>16381387</v>
      </c>
      <c r="R88" s="143" t="s">
        <v>66</v>
      </c>
      <c r="S88">
        <v>46</v>
      </c>
      <c r="T88" t="s">
        <v>1490</v>
      </c>
      <c r="U88">
        <v>4242195049</v>
      </c>
      <c r="W88" t="s">
        <v>68</v>
      </c>
      <c r="X88" t="s">
        <v>67</v>
      </c>
      <c r="Y88" t="s">
        <v>68</v>
      </c>
      <c r="Z88" t="s">
        <v>67</v>
      </c>
      <c r="AA88" t="s">
        <v>68</v>
      </c>
      <c r="AB88" t="s">
        <v>68</v>
      </c>
      <c r="AC88" t="s">
        <v>67</v>
      </c>
      <c r="AD88" t="s">
        <v>67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</row>
    <row r="89" spans="1:37">
      <c r="A89">
        <v>55</v>
      </c>
      <c r="B89" t="s">
        <v>137</v>
      </c>
      <c r="C89" t="s">
        <v>57</v>
      </c>
      <c r="D89" t="s">
        <v>58</v>
      </c>
      <c r="E89" t="s">
        <v>8</v>
      </c>
      <c r="F89" t="s">
        <v>217</v>
      </c>
      <c r="G89" t="s">
        <v>218</v>
      </c>
      <c r="H89" t="s">
        <v>61</v>
      </c>
      <c r="I89" t="s">
        <v>62</v>
      </c>
      <c r="J89" s="155"/>
      <c r="K89" t="s">
        <v>219</v>
      </c>
      <c r="L89" t="s">
        <v>1661</v>
      </c>
      <c r="M89" t="s">
        <v>1662</v>
      </c>
      <c r="N89" t="s">
        <v>249</v>
      </c>
      <c r="P89" t="s">
        <v>250</v>
      </c>
      <c r="Q89">
        <v>3350054</v>
      </c>
      <c r="R89" s="143" t="s">
        <v>66</v>
      </c>
      <c r="S89">
        <v>73</v>
      </c>
      <c r="T89" t="s">
        <v>1501</v>
      </c>
      <c r="U89">
        <v>2126825052</v>
      </c>
      <c r="W89" t="s">
        <v>68</v>
      </c>
      <c r="X89" t="s">
        <v>67</v>
      </c>
      <c r="Y89" t="s">
        <v>68</v>
      </c>
      <c r="Z89" t="s">
        <v>67</v>
      </c>
      <c r="AA89" t="s">
        <v>68</v>
      </c>
      <c r="AB89" t="s">
        <v>68</v>
      </c>
      <c r="AC89" t="s">
        <v>68</v>
      </c>
      <c r="AD89" t="s">
        <v>67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149</v>
      </c>
    </row>
    <row r="90" spans="1:37">
      <c r="A90">
        <v>56</v>
      </c>
      <c r="B90" t="s">
        <v>137</v>
      </c>
      <c r="C90" t="s">
        <v>57</v>
      </c>
      <c r="D90" t="s">
        <v>58</v>
      </c>
      <c r="E90" t="s">
        <v>8</v>
      </c>
      <c r="F90" t="s">
        <v>217</v>
      </c>
      <c r="G90" t="s">
        <v>218</v>
      </c>
      <c r="H90" t="s">
        <v>61</v>
      </c>
      <c r="I90" t="s">
        <v>62</v>
      </c>
      <c r="J90" s="155"/>
      <c r="K90" t="s">
        <v>219</v>
      </c>
      <c r="L90" t="s">
        <v>1663</v>
      </c>
      <c r="M90" t="s">
        <v>1664</v>
      </c>
      <c r="N90" t="s">
        <v>251</v>
      </c>
      <c r="P90" t="s">
        <v>141</v>
      </c>
      <c r="Q90">
        <v>1896586</v>
      </c>
      <c r="R90" s="143" t="s">
        <v>66</v>
      </c>
      <c r="S90">
        <v>86</v>
      </c>
      <c r="T90" t="s">
        <v>1501</v>
      </c>
      <c r="U90">
        <v>2126815231</v>
      </c>
      <c r="W90" t="s">
        <v>68</v>
      </c>
      <c r="X90" t="s">
        <v>67</v>
      </c>
      <c r="Y90" t="s">
        <v>68</v>
      </c>
      <c r="Z90" t="s">
        <v>68</v>
      </c>
      <c r="AA90" t="s">
        <v>68</v>
      </c>
      <c r="AB90" t="s">
        <v>68</v>
      </c>
      <c r="AC90" t="s">
        <v>67</v>
      </c>
      <c r="AD90" t="s">
        <v>67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67</v>
      </c>
    </row>
    <row r="91" spans="1:37">
      <c r="A91">
        <v>57</v>
      </c>
      <c r="B91" t="s">
        <v>137</v>
      </c>
      <c r="C91" t="s">
        <v>57</v>
      </c>
      <c r="D91" t="s">
        <v>58</v>
      </c>
      <c r="E91" t="s">
        <v>8</v>
      </c>
      <c r="F91" t="s">
        <v>217</v>
      </c>
      <c r="G91" t="s">
        <v>218</v>
      </c>
      <c r="H91" t="s">
        <v>61</v>
      </c>
      <c r="I91" t="s">
        <v>62</v>
      </c>
      <c r="J91" s="155"/>
      <c r="K91" t="s">
        <v>219</v>
      </c>
      <c r="L91" t="s">
        <v>1665</v>
      </c>
      <c r="M91" t="s">
        <v>1666</v>
      </c>
      <c r="N91" t="s">
        <v>252</v>
      </c>
      <c r="P91" t="s">
        <v>253</v>
      </c>
      <c r="Q91">
        <v>24309054</v>
      </c>
      <c r="R91" s="143" t="s">
        <v>66</v>
      </c>
      <c r="S91">
        <v>25</v>
      </c>
      <c r="T91" t="s">
        <v>1490</v>
      </c>
      <c r="U91">
        <v>2126823532</v>
      </c>
      <c r="W91" t="s">
        <v>68</v>
      </c>
      <c r="X91" t="s">
        <v>67</v>
      </c>
      <c r="Y91" t="s">
        <v>68</v>
      </c>
      <c r="Z91" t="s">
        <v>67</v>
      </c>
      <c r="AA91" t="s">
        <v>68</v>
      </c>
      <c r="AB91" t="s">
        <v>68</v>
      </c>
      <c r="AC91" t="s">
        <v>68</v>
      </c>
      <c r="AD91" t="s">
        <v>67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149</v>
      </c>
    </row>
    <row r="92" spans="1:37">
      <c r="A92">
        <v>58</v>
      </c>
      <c r="B92" t="s">
        <v>137</v>
      </c>
      <c r="C92" t="s">
        <v>57</v>
      </c>
      <c r="D92" t="s">
        <v>58</v>
      </c>
      <c r="E92" t="s">
        <v>8</v>
      </c>
      <c r="F92" t="s">
        <v>217</v>
      </c>
      <c r="G92" t="s">
        <v>218</v>
      </c>
      <c r="H92" t="s">
        <v>61</v>
      </c>
      <c r="I92" t="s">
        <v>62</v>
      </c>
      <c r="J92" s="155"/>
      <c r="K92" t="s">
        <v>219</v>
      </c>
      <c r="L92" t="s">
        <v>1667</v>
      </c>
      <c r="M92" t="s">
        <v>1668</v>
      </c>
      <c r="N92" t="s">
        <v>254</v>
      </c>
      <c r="P92" t="s">
        <v>255</v>
      </c>
      <c r="Q92">
        <v>16413576</v>
      </c>
      <c r="R92" s="143" t="s">
        <v>66</v>
      </c>
      <c r="S92">
        <v>36</v>
      </c>
      <c r="T92" t="s">
        <v>1490</v>
      </c>
      <c r="U92">
        <v>4242563446</v>
      </c>
      <c r="W92" t="s">
        <v>68</v>
      </c>
      <c r="X92" t="s">
        <v>67</v>
      </c>
      <c r="Y92" t="s">
        <v>68</v>
      </c>
      <c r="Z92" t="s">
        <v>67</v>
      </c>
      <c r="AA92" t="s">
        <v>68</v>
      </c>
      <c r="AB92" t="s">
        <v>68</v>
      </c>
      <c r="AC92" t="s">
        <v>68</v>
      </c>
      <c r="AD92" t="s">
        <v>67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149</v>
      </c>
    </row>
    <row r="93" spans="1:37">
      <c r="A93">
        <v>59</v>
      </c>
      <c r="B93" t="s">
        <v>137</v>
      </c>
      <c r="C93" t="s">
        <v>57</v>
      </c>
      <c r="D93" t="s">
        <v>58</v>
      </c>
      <c r="E93" t="s">
        <v>8</v>
      </c>
      <c r="F93" t="s">
        <v>217</v>
      </c>
      <c r="G93" t="s">
        <v>218</v>
      </c>
      <c r="H93" t="s">
        <v>61</v>
      </c>
      <c r="I93" t="s">
        <v>62</v>
      </c>
      <c r="J93" s="155"/>
      <c r="K93" t="s">
        <v>219</v>
      </c>
      <c r="L93" t="s">
        <v>1669</v>
      </c>
      <c r="M93" t="s">
        <v>1670</v>
      </c>
      <c r="N93" t="s">
        <v>256</v>
      </c>
      <c r="P93" t="s">
        <v>257</v>
      </c>
      <c r="Q93">
        <v>14955406</v>
      </c>
      <c r="R93" s="143" t="s">
        <v>66</v>
      </c>
      <c r="S93">
        <v>38</v>
      </c>
      <c r="T93" t="s">
        <v>1490</v>
      </c>
      <c r="U93">
        <v>4241416989</v>
      </c>
      <c r="W93" t="s">
        <v>68</v>
      </c>
      <c r="X93" t="s">
        <v>67</v>
      </c>
      <c r="Y93" t="s">
        <v>68</v>
      </c>
      <c r="Z93" t="s">
        <v>67</v>
      </c>
      <c r="AA93" t="s">
        <v>68</v>
      </c>
      <c r="AB93" t="s">
        <v>68</v>
      </c>
      <c r="AC93" t="s">
        <v>68</v>
      </c>
      <c r="AD93" t="s">
        <v>67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149</v>
      </c>
    </row>
    <row r="94" spans="1:37">
      <c r="A94">
        <v>60</v>
      </c>
      <c r="B94" t="s">
        <v>137</v>
      </c>
      <c r="C94" t="s">
        <v>57</v>
      </c>
      <c r="D94" t="s">
        <v>58</v>
      </c>
      <c r="E94" t="s">
        <v>8</v>
      </c>
      <c r="F94" t="s">
        <v>217</v>
      </c>
      <c r="G94" t="s">
        <v>218</v>
      </c>
      <c r="H94" t="s">
        <v>61</v>
      </c>
      <c r="I94" t="s">
        <v>62</v>
      </c>
      <c r="J94" s="155"/>
      <c r="K94" t="s">
        <v>219</v>
      </c>
      <c r="L94" t="s">
        <v>1671</v>
      </c>
      <c r="M94" t="s">
        <v>1672</v>
      </c>
      <c r="N94" t="s">
        <v>258</v>
      </c>
      <c r="P94" t="s">
        <v>259</v>
      </c>
      <c r="Q94">
        <v>6252659</v>
      </c>
      <c r="R94" s="143" t="s">
        <v>66</v>
      </c>
      <c r="S94">
        <v>53</v>
      </c>
      <c r="T94" t="s">
        <v>1501</v>
      </c>
      <c r="U94">
        <v>2123114799</v>
      </c>
      <c r="W94" t="s">
        <v>67</v>
      </c>
      <c r="X94" t="s">
        <v>67</v>
      </c>
      <c r="Y94" t="s">
        <v>68</v>
      </c>
      <c r="Z94" t="s">
        <v>67</v>
      </c>
      <c r="AA94" t="s">
        <v>68</v>
      </c>
      <c r="AB94" t="s">
        <v>68</v>
      </c>
      <c r="AC94" t="s">
        <v>67</v>
      </c>
      <c r="AD94" t="s">
        <v>67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149</v>
      </c>
    </row>
    <row r="95" spans="1:37">
      <c r="A95">
        <v>61</v>
      </c>
      <c r="B95" t="s">
        <v>137</v>
      </c>
      <c r="C95" t="s">
        <v>57</v>
      </c>
      <c r="D95" t="s">
        <v>58</v>
      </c>
      <c r="E95" t="s">
        <v>8</v>
      </c>
      <c r="F95" t="s">
        <v>217</v>
      </c>
      <c r="G95" t="s">
        <v>218</v>
      </c>
      <c r="H95" t="s">
        <v>61</v>
      </c>
      <c r="I95" t="s">
        <v>62</v>
      </c>
      <c r="J95" s="155"/>
      <c r="K95" t="s">
        <v>219</v>
      </c>
      <c r="L95" t="s">
        <v>1673</v>
      </c>
      <c r="M95" t="s">
        <v>1674</v>
      </c>
      <c r="N95" t="s">
        <v>260</v>
      </c>
      <c r="P95" t="s">
        <v>261</v>
      </c>
      <c r="Q95">
        <v>485094</v>
      </c>
      <c r="R95" s="143" t="s">
        <v>66</v>
      </c>
      <c r="S95">
        <v>70</v>
      </c>
      <c r="T95" t="s">
        <v>1501</v>
      </c>
      <c r="U95">
        <v>2126812185</v>
      </c>
      <c r="W95" t="s">
        <v>68</v>
      </c>
      <c r="X95" t="s">
        <v>67</v>
      </c>
      <c r="Y95" t="s">
        <v>68</v>
      </c>
      <c r="Z95" t="s">
        <v>68</v>
      </c>
      <c r="AA95" t="s">
        <v>68</v>
      </c>
      <c r="AB95" t="s">
        <v>68</v>
      </c>
      <c r="AC95" t="s">
        <v>67</v>
      </c>
      <c r="AD95" t="s">
        <v>67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67</v>
      </c>
    </row>
    <row r="96" spans="1:37">
      <c r="A96">
        <v>62</v>
      </c>
      <c r="B96" t="s">
        <v>137</v>
      </c>
      <c r="C96" t="s">
        <v>57</v>
      </c>
      <c r="D96" t="s">
        <v>58</v>
      </c>
      <c r="E96" t="s">
        <v>8</v>
      </c>
      <c r="F96" t="s">
        <v>217</v>
      </c>
      <c r="G96" t="s">
        <v>218</v>
      </c>
      <c r="H96" t="s">
        <v>61</v>
      </c>
      <c r="I96" t="s">
        <v>62</v>
      </c>
      <c r="J96" s="155"/>
      <c r="K96" t="s">
        <v>219</v>
      </c>
      <c r="L96" t="s">
        <v>1675</v>
      </c>
      <c r="M96" t="s">
        <v>1676</v>
      </c>
      <c r="N96" t="s">
        <v>80</v>
      </c>
      <c r="P96" t="s">
        <v>262</v>
      </c>
      <c r="Q96">
        <v>22754670</v>
      </c>
      <c r="R96" s="143" t="s">
        <v>66</v>
      </c>
      <c r="S96">
        <v>24</v>
      </c>
      <c r="T96" t="s">
        <v>1490</v>
      </c>
      <c r="U96">
        <v>4168345816</v>
      </c>
      <c r="W96" t="s">
        <v>68</v>
      </c>
      <c r="X96" t="s">
        <v>67</v>
      </c>
      <c r="Y96" t="s">
        <v>68</v>
      </c>
      <c r="Z96" t="s">
        <v>67</v>
      </c>
      <c r="AA96" t="s">
        <v>68</v>
      </c>
      <c r="AB96" t="s">
        <v>68</v>
      </c>
      <c r="AC96" t="s">
        <v>68</v>
      </c>
      <c r="AD96" t="s">
        <v>67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149</v>
      </c>
    </row>
    <row r="97" spans="1:37">
      <c r="A97">
        <v>63</v>
      </c>
      <c r="B97" t="s">
        <v>137</v>
      </c>
      <c r="C97" t="s">
        <v>57</v>
      </c>
      <c r="D97" t="s">
        <v>58</v>
      </c>
      <c r="E97" t="s">
        <v>8</v>
      </c>
      <c r="F97" t="s">
        <v>217</v>
      </c>
      <c r="G97" t="s">
        <v>218</v>
      </c>
      <c r="H97" t="s">
        <v>61</v>
      </c>
      <c r="I97" t="s">
        <v>62</v>
      </c>
      <c r="J97" s="155"/>
      <c r="K97" t="s">
        <v>219</v>
      </c>
      <c r="L97" t="s">
        <v>1677</v>
      </c>
      <c r="M97" t="s">
        <v>1678</v>
      </c>
      <c r="N97" t="s">
        <v>263</v>
      </c>
      <c r="P97" t="s">
        <v>264</v>
      </c>
      <c r="Q97">
        <v>3156867</v>
      </c>
      <c r="R97" s="143" t="s">
        <v>66</v>
      </c>
      <c r="S97">
        <v>80</v>
      </c>
      <c r="T97" t="s">
        <v>1501</v>
      </c>
      <c r="W97" t="s">
        <v>68</v>
      </c>
      <c r="X97" t="s">
        <v>67</v>
      </c>
      <c r="Y97" t="s">
        <v>68</v>
      </c>
      <c r="Z97" t="s">
        <v>68</v>
      </c>
      <c r="AA97" t="s">
        <v>68</v>
      </c>
      <c r="AB97" t="s">
        <v>68</v>
      </c>
      <c r="AC97" t="s">
        <v>67</v>
      </c>
      <c r="AD97" t="s">
        <v>67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67</v>
      </c>
    </row>
    <row r="98" spans="1:37">
      <c r="A98">
        <v>64</v>
      </c>
      <c r="B98" t="s">
        <v>137</v>
      </c>
      <c r="C98" t="s">
        <v>57</v>
      </c>
      <c r="D98" t="s">
        <v>58</v>
      </c>
      <c r="E98" t="s">
        <v>8</v>
      </c>
      <c r="F98" t="s">
        <v>217</v>
      </c>
      <c r="G98" t="s">
        <v>218</v>
      </c>
      <c r="H98" t="s">
        <v>61</v>
      </c>
      <c r="I98" t="s">
        <v>62</v>
      </c>
      <c r="J98" s="155"/>
      <c r="K98" t="s">
        <v>219</v>
      </c>
      <c r="L98" t="s">
        <v>1679</v>
      </c>
      <c r="M98" t="s">
        <v>1680</v>
      </c>
      <c r="N98" t="s">
        <v>265</v>
      </c>
      <c r="P98" t="s">
        <v>266</v>
      </c>
      <c r="Q98">
        <v>27268738</v>
      </c>
      <c r="R98" s="143" t="s">
        <v>66</v>
      </c>
      <c r="S98">
        <v>21</v>
      </c>
      <c r="T98" t="s">
        <v>1490</v>
      </c>
      <c r="U98">
        <v>4128167189</v>
      </c>
      <c r="W98" t="s">
        <v>68</v>
      </c>
      <c r="X98" t="s">
        <v>67</v>
      </c>
      <c r="Y98" t="s">
        <v>68</v>
      </c>
      <c r="Z98" t="s">
        <v>67</v>
      </c>
      <c r="AA98" t="s">
        <v>68</v>
      </c>
      <c r="AB98" t="s">
        <v>68</v>
      </c>
      <c r="AC98" t="s">
        <v>68</v>
      </c>
      <c r="AD98" t="s">
        <v>67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149</v>
      </c>
    </row>
    <row r="99" spans="1:37">
      <c r="A99">
        <v>65</v>
      </c>
      <c r="B99" t="s">
        <v>137</v>
      </c>
      <c r="C99" t="s">
        <v>57</v>
      </c>
      <c r="D99" t="s">
        <v>58</v>
      </c>
      <c r="E99" t="s">
        <v>8</v>
      </c>
      <c r="F99" t="s">
        <v>217</v>
      </c>
      <c r="G99" t="s">
        <v>218</v>
      </c>
      <c r="H99" t="s">
        <v>61</v>
      </c>
      <c r="I99" t="s">
        <v>62</v>
      </c>
      <c r="J99" s="155"/>
      <c r="K99" t="s">
        <v>219</v>
      </c>
      <c r="L99" t="s">
        <v>1681</v>
      </c>
      <c r="M99" t="s">
        <v>1682</v>
      </c>
      <c r="N99" t="s">
        <v>267</v>
      </c>
      <c r="P99" t="s">
        <v>268</v>
      </c>
      <c r="Q99">
        <v>2119705</v>
      </c>
      <c r="R99" s="143" t="s">
        <v>79</v>
      </c>
      <c r="S99">
        <v>80</v>
      </c>
      <c r="T99" t="s">
        <v>1501</v>
      </c>
      <c r="U99">
        <v>2126814873</v>
      </c>
      <c r="W99" t="s">
        <v>68</v>
      </c>
      <c r="X99" t="s">
        <v>67</v>
      </c>
      <c r="Y99" t="s">
        <v>68</v>
      </c>
      <c r="Z99" t="s">
        <v>68</v>
      </c>
      <c r="AA99" t="s">
        <v>68</v>
      </c>
      <c r="AB99" t="s">
        <v>68</v>
      </c>
      <c r="AC99" t="s">
        <v>67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67</v>
      </c>
    </row>
    <row r="100" spans="1:37">
      <c r="A100">
        <v>66</v>
      </c>
      <c r="B100" t="s">
        <v>137</v>
      </c>
      <c r="C100" t="s">
        <v>57</v>
      </c>
      <c r="D100" t="s">
        <v>58</v>
      </c>
      <c r="E100" t="s">
        <v>8</v>
      </c>
      <c r="F100" t="s">
        <v>217</v>
      </c>
      <c r="G100" t="s">
        <v>218</v>
      </c>
      <c r="H100" t="s">
        <v>61</v>
      </c>
      <c r="I100" t="s">
        <v>62</v>
      </c>
      <c r="J100" s="155"/>
      <c r="K100" t="s">
        <v>140</v>
      </c>
      <c r="L100" t="s">
        <v>1683</v>
      </c>
      <c r="M100" t="s">
        <v>1684</v>
      </c>
      <c r="N100" t="s">
        <v>269</v>
      </c>
      <c r="P100" t="s">
        <v>97</v>
      </c>
      <c r="Q100">
        <v>936450</v>
      </c>
      <c r="R100" s="143" t="s">
        <v>66</v>
      </c>
      <c r="S100">
        <v>86</v>
      </c>
      <c r="T100" t="s">
        <v>1501</v>
      </c>
      <c r="U100">
        <v>4164398570</v>
      </c>
      <c r="W100" t="s">
        <v>68</v>
      </c>
      <c r="X100" t="s">
        <v>67</v>
      </c>
      <c r="Y100" t="s">
        <v>68</v>
      </c>
      <c r="Z100" t="s">
        <v>67</v>
      </c>
      <c r="AA100" t="s">
        <v>68</v>
      </c>
      <c r="AB100" t="s">
        <v>68</v>
      </c>
      <c r="AC100" t="s">
        <v>67</v>
      </c>
      <c r="AD100" t="s">
        <v>67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149</v>
      </c>
    </row>
    <row r="101" spans="1:37">
      <c r="A101">
        <v>67</v>
      </c>
      <c r="B101" t="s">
        <v>137</v>
      </c>
      <c r="C101" t="s">
        <v>57</v>
      </c>
      <c r="D101" t="s">
        <v>58</v>
      </c>
      <c r="E101" t="s">
        <v>8</v>
      </c>
      <c r="F101" t="s">
        <v>217</v>
      </c>
      <c r="G101" t="s">
        <v>218</v>
      </c>
      <c r="H101" t="s">
        <v>61</v>
      </c>
      <c r="I101" t="s">
        <v>62</v>
      </c>
      <c r="J101" s="155"/>
      <c r="K101" t="s">
        <v>140</v>
      </c>
      <c r="L101" t="s">
        <v>1685</v>
      </c>
      <c r="M101" t="s">
        <v>1686</v>
      </c>
      <c r="N101" t="s">
        <v>270</v>
      </c>
      <c r="P101" t="s">
        <v>271</v>
      </c>
      <c r="Q101">
        <v>15098434</v>
      </c>
      <c r="R101" s="143" t="s">
        <v>66</v>
      </c>
      <c r="S101">
        <v>41</v>
      </c>
      <c r="T101" t="s">
        <v>1490</v>
      </c>
      <c r="U101">
        <v>414050412</v>
      </c>
      <c r="W101" t="s">
        <v>68</v>
      </c>
      <c r="X101" t="s">
        <v>67</v>
      </c>
      <c r="Y101" t="s">
        <v>68</v>
      </c>
      <c r="Z101" t="s">
        <v>67</v>
      </c>
      <c r="AA101" t="s">
        <v>68</v>
      </c>
      <c r="AB101" t="s">
        <v>68</v>
      </c>
      <c r="AC101" t="s">
        <v>68</v>
      </c>
      <c r="AD101" t="s">
        <v>67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149</v>
      </c>
    </row>
    <row r="102" spans="1:37">
      <c r="A102">
        <v>68</v>
      </c>
      <c r="B102" t="s">
        <v>137</v>
      </c>
      <c r="C102" t="s">
        <v>57</v>
      </c>
      <c r="D102" t="s">
        <v>58</v>
      </c>
      <c r="E102" t="s">
        <v>8</v>
      </c>
      <c r="F102" t="s">
        <v>217</v>
      </c>
      <c r="G102" t="s">
        <v>218</v>
      </c>
      <c r="H102" t="s">
        <v>61</v>
      </c>
      <c r="I102" t="s">
        <v>62</v>
      </c>
      <c r="J102" s="155"/>
      <c r="K102" t="s">
        <v>140</v>
      </c>
      <c r="L102" t="s">
        <v>1687</v>
      </c>
      <c r="M102" t="s">
        <v>1688</v>
      </c>
      <c r="N102" t="s">
        <v>158</v>
      </c>
      <c r="P102" t="s">
        <v>272</v>
      </c>
      <c r="Q102">
        <v>18270138</v>
      </c>
      <c r="R102" s="143" t="s">
        <v>66</v>
      </c>
      <c r="S102">
        <v>57</v>
      </c>
      <c r="T102" t="s">
        <v>1501</v>
      </c>
      <c r="U102">
        <v>2126822958</v>
      </c>
      <c r="W102" t="s">
        <v>68</v>
      </c>
      <c r="X102" t="s">
        <v>67</v>
      </c>
      <c r="Y102" t="s">
        <v>68</v>
      </c>
      <c r="Z102" t="s">
        <v>67</v>
      </c>
      <c r="AA102" t="s">
        <v>68</v>
      </c>
      <c r="AB102" t="s">
        <v>68</v>
      </c>
      <c r="AC102" t="s">
        <v>68</v>
      </c>
      <c r="AD102" t="s">
        <v>67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149</v>
      </c>
    </row>
    <row r="103" spans="1:37">
      <c r="A103">
        <v>69</v>
      </c>
      <c r="B103" t="s">
        <v>137</v>
      </c>
      <c r="C103" t="s">
        <v>57</v>
      </c>
      <c r="D103" t="s">
        <v>58</v>
      </c>
      <c r="E103" t="s">
        <v>8</v>
      </c>
      <c r="F103" t="s">
        <v>217</v>
      </c>
      <c r="G103" t="s">
        <v>218</v>
      </c>
      <c r="H103" t="s">
        <v>61</v>
      </c>
      <c r="I103" t="s">
        <v>62</v>
      </c>
      <c r="J103" s="155"/>
      <c r="K103" t="s">
        <v>140</v>
      </c>
      <c r="L103" t="s">
        <v>1689</v>
      </c>
      <c r="M103" t="s">
        <v>1690</v>
      </c>
      <c r="N103" t="s">
        <v>273</v>
      </c>
      <c r="P103" t="s">
        <v>274</v>
      </c>
      <c r="Q103">
        <v>25846263</v>
      </c>
      <c r="R103" s="143" t="s">
        <v>66</v>
      </c>
      <c r="S103">
        <v>51</v>
      </c>
      <c r="T103" t="s">
        <v>1501</v>
      </c>
      <c r="U103">
        <v>4168345816</v>
      </c>
      <c r="W103" t="s">
        <v>68</v>
      </c>
      <c r="X103" t="s">
        <v>67</v>
      </c>
      <c r="Y103" t="s">
        <v>68</v>
      </c>
      <c r="Z103" t="s">
        <v>68</v>
      </c>
      <c r="AA103" t="s">
        <v>68</v>
      </c>
      <c r="AB103" t="s">
        <v>68</v>
      </c>
      <c r="AC103" t="s">
        <v>67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67</v>
      </c>
      <c r="AK103" t="s">
        <v>149</v>
      </c>
    </row>
    <row r="104" spans="1:37">
      <c r="A104">
        <v>70</v>
      </c>
      <c r="B104" t="s">
        <v>137</v>
      </c>
      <c r="C104" t="s">
        <v>57</v>
      </c>
      <c r="D104" t="s">
        <v>58</v>
      </c>
      <c r="E104" t="s">
        <v>8</v>
      </c>
      <c r="F104" t="s">
        <v>217</v>
      </c>
      <c r="G104" t="s">
        <v>218</v>
      </c>
      <c r="H104" t="s">
        <v>61</v>
      </c>
      <c r="I104" t="s">
        <v>62</v>
      </c>
      <c r="J104" s="155"/>
      <c r="K104" t="s">
        <v>140</v>
      </c>
      <c r="L104" t="s">
        <v>1691</v>
      </c>
      <c r="M104" t="s">
        <v>1692</v>
      </c>
      <c r="N104" t="s">
        <v>198</v>
      </c>
      <c r="P104" t="s">
        <v>141</v>
      </c>
      <c r="Q104">
        <v>571219</v>
      </c>
      <c r="R104" s="143" t="s">
        <v>66</v>
      </c>
      <c r="S104">
        <v>80</v>
      </c>
      <c r="T104" t="s">
        <v>1501</v>
      </c>
      <c r="U104">
        <v>2126811664</v>
      </c>
      <c r="W104" t="s">
        <v>68</v>
      </c>
      <c r="X104" t="s">
        <v>67</v>
      </c>
      <c r="Y104" t="s">
        <v>68</v>
      </c>
      <c r="Z104" t="s">
        <v>68</v>
      </c>
      <c r="AA104" t="s">
        <v>68</v>
      </c>
      <c r="AB104" t="s">
        <v>68</v>
      </c>
      <c r="AC104" t="s">
        <v>67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67</v>
      </c>
    </row>
    <row r="105" spans="1:37">
      <c r="A105">
        <v>71</v>
      </c>
      <c r="B105" t="s">
        <v>137</v>
      </c>
      <c r="C105" t="s">
        <v>57</v>
      </c>
      <c r="D105" t="s">
        <v>58</v>
      </c>
      <c r="E105" t="s">
        <v>8</v>
      </c>
      <c r="F105" t="s">
        <v>217</v>
      </c>
      <c r="G105" t="s">
        <v>218</v>
      </c>
      <c r="H105" t="s">
        <v>61</v>
      </c>
      <c r="I105" t="s">
        <v>62</v>
      </c>
      <c r="J105" s="155"/>
      <c r="K105" t="s">
        <v>140</v>
      </c>
      <c r="L105" t="s">
        <v>1693</v>
      </c>
      <c r="M105" t="s">
        <v>1694</v>
      </c>
      <c r="N105" t="s">
        <v>249</v>
      </c>
      <c r="P105" t="s">
        <v>275</v>
      </c>
      <c r="Q105">
        <v>644709</v>
      </c>
      <c r="R105" s="143" t="s">
        <v>66</v>
      </c>
      <c r="S105">
        <v>58</v>
      </c>
      <c r="T105" t="s">
        <v>1501</v>
      </c>
      <c r="U105">
        <v>2126815231</v>
      </c>
      <c r="W105" t="s">
        <v>68</v>
      </c>
      <c r="X105" t="s">
        <v>67</v>
      </c>
      <c r="Y105" t="s">
        <v>68</v>
      </c>
      <c r="Z105" t="s">
        <v>67</v>
      </c>
      <c r="AA105" t="s">
        <v>68</v>
      </c>
      <c r="AB105" t="s">
        <v>68</v>
      </c>
      <c r="AC105" t="s">
        <v>68</v>
      </c>
      <c r="AD105" t="s">
        <v>67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149</v>
      </c>
    </row>
    <row r="106" spans="1:37">
      <c r="A106">
        <v>1</v>
      </c>
      <c r="B106" t="s">
        <v>276</v>
      </c>
      <c r="C106" t="s">
        <v>57</v>
      </c>
      <c r="D106" t="s">
        <v>58</v>
      </c>
      <c r="E106" t="s">
        <v>10</v>
      </c>
      <c r="F106" t="s">
        <v>277</v>
      </c>
      <c r="G106" t="s">
        <v>278</v>
      </c>
      <c r="H106" t="s">
        <v>61</v>
      </c>
      <c r="I106" t="s">
        <v>279</v>
      </c>
      <c r="J106" s="155">
        <v>44120</v>
      </c>
      <c r="K106" t="s">
        <v>280</v>
      </c>
      <c r="L106" t="s">
        <v>1695</v>
      </c>
      <c r="M106" t="s">
        <v>1696</v>
      </c>
      <c r="N106" t="s">
        <v>281</v>
      </c>
      <c r="P106" t="s">
        <v>282</v>
      </c>
      <c r="Q106">
        <v>18033517</v>
      </c>
      <c r="R106" s="143" t="s">
        <v>66</v>
      </c>
      <c r="T106" t="s">
        <v>1697</v>
      </c>
      <c r="W106" t="s">
        <v>68</v>
      </c>
      <c r="X106" t="s">
        <v>67</v>
      </c>
      <c r="Y106" t="s">
        <v>67</v>
      </c>
      <c r="Z106" t="s">
        <v>68</v>
      </c>
      <c r="AA106" t="s">
        <v>68</v>
      </c>
      <c r="AB106" t="s">
        <v>68</v>
      </c>
      <c r="AC106" t="s">
        <v>67</v>
      </c>
      <c r="AD106" t="s">
        <v>68</v>
      </c>
      <c r="AE106" t="s">
        <v>68</v>
      </c>
      <c r="AF106" t="s">
        <v>67</v>
      </c>
      <c r="AG106" t="s">
        <v>68</v>
      </c>
      <c r="AH106" t="s">
        <v>68</v>
      </c>
      <c r="AI106" t="s">
        <v>68</v>
      </c>
      <c r="AJ106" t="s">
        <v>68</v>
      </c>
      <c r="AK106" t="s">
        <v>283</v>
      </c>
    </row>
    <row r="107" spans="1:37">
      <c r="A107">
        <v>2</v>
      </c>
      <c r="B107" t="s">
        <v>276</v>
      </c>
      <c r="C107" t="s">
        <v>57</v>
      </c>
      <c r="D107" t="s">
        <v>58</v>
      </c>
      <c r="E107" t="s">
        <v>10</v>
      </c>
      <c r="F107" t="s">
        <v>277</v>
      </c>
      <c r="G107" t="s">
        <v>278</v>
      </c>
      <c r="H107" t="s">
        <v>61</v>
      </c>
      <c r="I107" t="s">
        <v>279</v>
      </c>
      <c r="J107" s="155">
        <v>44120</v>
      </c>
      <c r="K107" t="s">
        <v>280</v>
      </c>
      <c r="L107" t="s">
        <v>1675</v>
      </c>
      <c r="M107" t="s">
        <v>1676</v>
      </c>
      <c r="N107" t="s">
        <v>284</v>
      </c>
      <c r="O107" t="s">
        <v>285</v>
      </c>
      <c r="P107" t="s">
        <v>286</v>
      </c>
      <c r="Q107">
        <v>22752715</v>
      </c>
      <c r="R107" s="143" t="s">
        <v>66</v>
      </c>
      <c r="S107">
        <v>27</v>
      </c>
      <c r="T107" t="s">
        <v>1490</v>
      </c>
      <c r="U107">
        <v>4142661183</v>
      </c>
      <c r="W107" t="s">
        <v>68</v>
      </c>
      <c r="X107" t="s">
        <v>67</v>
      </c>
      <c r="Y107" t="s">
        <v>67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67</v>
      </c>
      <c r="AI107" t="s">
        <v>68</v>
      </c>
      <c r="AJ107" t="s">
        <v>68</v>
      </c>
    </row>
    <row r="108" spans="1:37">
      <c r="A108">
        <v>3</v>
      </c>
      <c r="B108" t="s">
        <v>276</v>
      </c>
      <c r="C108" t="s">
        <v>57</v>
      </c>
      <c r="D108" t="s">
        <v>58</v>
      </c>
      <c r="E108" t="s">
        <v>10</v>
      </c>
      <c r="F108" t="s">
        <v>277</v>
      </c>
      <c r="G108" t="s">
        <v>278</v>
      </c>
      <c r="H108" t="s">
        <v>61</v>
      </c>
      <c r="I108" t="s">
        <v>279</v>
      </c>
      <c r="J108" s="155">
        <v>44120</v>
      </c>
      <c r="K108" t="s">
        <v>280</v>
      </c>
      <c r="L108" t="s">
        <v>1698</v>
      </c>
      <c r="M108" t="s">
        <v>1699</v>
      </c>
      <c r="N108" t="s">
        <v>287</v>
      </c>
      <c r="O108" t="s">
        <v>288</v>
      </c>
      <c r="P108" t="s">
        <v>289</v>
      </c>
      <c r="Q108">
        <v>6351970</v>
      </c>
      <c r="R108" s="143" t="s">
        <v>66</v>
      </c>
      <c r="S108">
        <v>60</v>
      </c>
      <c r="T108" t="s">
        <v>1501</v>
      </c>
      <c r="U108">
        <v>4242584344</v>
      </c>
      <c r="W108" t="s">
        <v>68</v>
      </c>
      <c r="X108" t="s">
        <v>67</v>
      </c>
      <c r="Y108" t="s">
        <v>68</v>
      </c>
      <c r="Z108" t="s">
        <v>68</v>
      </c>
      <c r="AA108" t="s">
        <v>68</v>
      </c>
      <c r="AB108" t="s">
        <v>68</v>
      </c>
      <c r="AC108" t="s">
        <v>67</v>
      </c>
      <c r="AD108" t="s">
        <v>68</v>
      </c>
      <c r="AE108" t="s">
        <v>68</v>
      </c>
      <c r="AF108" t="s">
        <v>67</v>
      </c>
      <c r="AG108" t="s">
        <v>68</v>
      </c>
      <c r="AH108" t="s">
        <v>68</v>
      </c>
      <c r="AI108" t="s">
        <v>68</v>
      </c>
      <c r="AJ108" t="s">
        <v>68</v>
      </c>
      <c r="AK108" t="s">
        <v>290</v>
      </c>
    </row>
    <row r="109" spans="1:37">
      <c r="A109">
        <v>4</v>
      </c>
      <c r="B109" t="s">
        <v>276</v>
      </c>
      <c r="C109" t="s">
        <v>57</v>
      </c>
      <c r="D109" t="s">
        <v>58</v>
      </c>
      <c r="E109" t="s">
        <v>10</v>
      </c>
      <c r="F109" t="s">
        <v>277</v>
      </c>
      <c r="G109" t="s">
        <v>278</v>
      </c>
      <c r="H109" t="s">
        <v>61</v>
      </c>
      <c r="I109" t="s">
        <v>279</v>
      </c>
      <c r="J109" s="155">
        <v>44120</v>
      </c>
      <c r="K109" t="s">
        <v>280</v>
      </c>
      <c r="L109" t="s">
        <v>1700</v>
      </c>
      <c r="M109" t="s">
        <v>1701</v>
      </c>
      <c r="N109" t="s">
        <v>291</v>
      </c>
      <c r="P109" t="s">
        <v>292</v>
      </c>
      <c r="Q109">
        <v>3903439</v>
      </c>
      <c r="R109" s="143" t="s">
        <v>66</v>
      </c>
      <c r="S109">
        <v>77</v>
      </c>
      <c r="T109" t="s">
        <v>1501</v>
      </c>
      <c r="U109">
        <v>4241179366</v>
      </c>
      <c r="W109" t="s">
        <v>68</v>
      </c>
      <c r="X109" t="s">
        <v>67</v>
      </c>
      <c r="Y109" t="s">
        <v>68</v>
      </c>
      <c r="Z109" t="s">
        <v>68</v>
      </c>
      <c r="AA109" t="s">
        <v>68</v>
      </c>
      <c r="AB109" t="s">
        <v>68</v>
      </c>
      <c r="AC109" t="s">
        <v>67</v>
      </c>
      <c r="AD109" t="s">
        <v>68</v>
      </c>
      <c r="AE109" t="s">
        <v>68</v>
      </c>
      <c r="AF109" t="s">
        <v>68</v>
      </c>
      <c r="AG109" t="s">
        <v>68</v>
      </c>
      <c r="AH109" t="s">
        <v>67</v>
      </c>
      <c r="AI109" t="s">
        <v>68</v>
      </c>
      <c r="AJ109" t="s">
        <v>68</v>
      </c>
      <c r="AK109" t="s">
        <v>293</v>
      </c>
    </row>
    <row r="110" spans="1:37">
      <c r="A110">
        <v>5</v>
      </c>
      <c r="B110" t="s">
        <v>276</v>
      </c>
      <c r="C110" t="s">
        <v>57</v>
      </c>
      <c r="D110" t="s">
        <v>58</v>
      </c>
      <c r="E110" t="s">
        <v>10</v>
      </c>
      <c r="F110" t="s">
        <v>277</v>
      </c>
      <c r="G110" t="s">
        <v>278</v>
      </c>
      <c r="H110" t="s">
        <v>61</v>
      </c>
      <c r="I110" t="s">
        <v>279</v>
      </c>
      <c r="J110" s="155">
        <v>44120</v>
      </c>
      <c r="K110" t="s">
        <v>280</v>
      </c>
      <c r="L110" t="s">
        <v>1702</v>
      </c>
      <c r="M110" t="s">
        <v>1703</v>
      </c>
      <c r="N110" t="s">
        <v>294</v>
      </c>
      <c r="O110" t="s">
        <v>295</v>
      </c>
      <c r="P110" t="s">
        <v>296</v>
      </c>
      <c r="Q110">
        <v>7872692</v>
      </c>
      <c r="R110" s="143" t="s">
        <v>66</v>
      </c>
      <c r="T110" t="s">
        <v>1697</v>
      </c>
      <c r="W110" t="s">
        <v>68</v>
      </c>
      <c r="X110" t="s">
        <v>67</v>
      </c>
      <c r="Y110" t="s">
        <v>67</v>
      </c>
      <c r="Z110" t="s">
        <v>68</v>
      </c>
      <c r="AA110" t="s">
        <v>68</v>
      </c>
      <c r="AB110" t="s">
        <v>68</v>
      </c>
      <c r="AC110" t="s">
        <v>67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67</v>
      </c>
    </row>
    <row r="111" spans="1:37">
      <c r="A111">
        <v>6</v>
      </c>
      <c r="B111" t="s">
        <v>276</v>
      </c>
      <c r="C111" t="s">
        <v>57</v>
      </c>
      <c r="D111" t="s">
        <v>58</v>
      </c>
      <c r="E111" t="s">
        <v>10</v>
      </c>
      <c r="F111" t="s">
        <v>277</v>
      </c>
      <c r="G111" t="s">
        <v>278</v>
      </c>
      <c r="H111" t="s">
        <v>61</v>
      </c>
      <c r="I111" t="s">
        <v>279</v>
      </c>
      <c r="J111" s="155">
        <v>44120</v>
      </c>
      <c r="K111" t="s">
        <v>280</v>
      </c>
      <c r="L111" t="s">
        <v>1704</v>
      </c>
      <c r="M111" t="s">
        <v>1705</v>
      </c>
      <c r="N111" t="s">
        <v>297</v>
      </c>
      <c r="O111" t="s">
        <v>298</v>
      </c>
      <c r="P111" t="s">
        <v>299</v>
      </c>
      <c r="Q111">
        <v>13245650</v>
      </c>
      <c r="R111" s="143" t="s">
        <v>66</v>
      </c>
      <c r="S111">
        <v>44</v>
      </c>
      <c r="T111" t="s">
        <v>1490</v>
      </c>
      <c r="U111">
        <v>4143158011</v>
      </c>
      <c r="W111" t="s">
        <v>68</v>
      </c>
      <c r="X111" t="s">
        <v>67</v>
      </c>
      <c r="Y111" t="s">
        <v>67</v>
      </c>
      <c r="Z111" t="s">
        <v>67</v>
      </c>
      <c r="AA111" t="s">
        <v>68</v>
      </c>
      <c r="AB111" t="s">
        <v>68</v>
      </c>
      <c r="AC111" t="s">
        <v>67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</row>
    <row r="112" spans="1:37">
      <c r="A112">
        <v>7</v>
      </c>
      <c r="B112" t="s">
        <v>276</v>
      </c>
      <c r="C112" t="s">
        <v>57</v>
      </c>
      <c r="D112" t="s">
        <v>58</v>
      </c>
      <c r="E112" t="s">
        <v>10</v>
      </c>
      <c r="F112" t="s">
        <v>277</v>
      </c>
      <c r="G112" t="s">
        <v>278</v>
      </c>
      <c r="H112" t="s">
        <v>61</v>
      </c>
      <c r="I112" t="s">
        <v>279</v>
      </c>
      <c r="J112" s="155">
        <v>44120</v>
      </c>
      <c r="K112" t="s">
        <v>280</v>
      </c>
      <c r="L112" t="s">
        <v>1706</v>
      </c>
      <c r="M112" t="s">
        <v>1707</v>
      </c>
      <c r="N112" t="s">
        <v>300</v>
      </c>
      <c r="P112" t="s">
        <v>301</v>
      </c>
      <c r="Q112">
        <v>15200331</v>
      </c>
      <c r="R112" s="143" t="s">
        <v>66</v>
      </c>
      <c r="S112">
        <v>40</v>
      </c>
      <c r="T112" t="s">
        <v>1490</v>
      </c>
      <c r="U112">
        <v>4242288910</v>
      </c>
      <c r="W112" t="s">
        <v>68</v>
      </c>
      <c r="X112" t="s">
        <v>67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67</v>
      </c>
      <c r="AG112" t="s">
        <v>68</v>
      </c>
      <c r="AH112" t="s">
        <v>67</v>
      </c>
      <c r="AI112" t="s">
        <v>68</v>
      </c>
      <c r="AJ112" t="s">
        <v>68</v>
      </c>
    </row>
    <row r="113" spans="1:37">
      <c r="A113">
        <v>8</v>
      </c>
      <c r="B113" t="s">
        <v>276</v>
      </c>
      <c r="C113" t="s">
        <v>57</v>
      </c>
      <c r="D113" t="s">
        <v>58</v>
      </c>
      <c r="E113" t="s">
        <v>10</v>
      </c>
      <c r="F113" t="s">
        <v>302</v>
      </c>
      <c r="G113" t="s">
        <v>278</v>
      </c>
      <c r="H113" t="s">
        <v>61</v>
      </c>
      <c r="I113" t="s">
        <v>279</v>
      </c>
      <c r="J113" s="155">
        <v>44120</v>
      </c>
      <c r="K113" t="s">
        <v>280</v>
      </c>
      <c r="L113" t="s">
        <v>1708</v>
      </c>
      <c r="M113" t="s">
        <v>1709</v>
      </c>
      <c r="N113" t="s">
        <v>303</v>
      </c>
      <c r="O113" t="s">
        <v>304</v>
      </c>
      <c r="P113" t="s">
        <v>305</v>
      </c>
      <c r="Q113">
        <v>6355259</v>
      </c>
      <c r="R113" s="143" t="s">
        <v>79</v>
      </c>
      <c r="S113">
        <v>61</v>
      </c>
      <c r="T113" t="s">
        <v>1501</v>
      </c>
      <c r="U113">
        <v>4140331159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67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306</v>
      </c>
    </row>
    <row r="114" spans="1:37">
      <c r="A114">
        <v>9</v>
      </c>
      <c r="B114" t="s">
        <v>276</v>
      </c>
      <c r="C114" t="s">
        <v>57</v>
      </c>
      <c r="D114" t="s">
        <v>58</v>
      </c>
      <c r="E114" t="s">
        <v>10</v>
      </c>
      <c r="F114" t="s">
        <v>302</v>
      </c>
      <c r="G114" t="s">
        <v>278</v>
      </c>
      <c r="H114" t="s">
        <v>61</v>
      </c>
      <c r="I114" t="s">
        <v>279</v>
      </c>
      <c r="J114" s="155">
        <v>44120</v>
      </c>
      <c r="K114" t="s">
        <v>280</v>
      </c>
      <c r="L114" t="s">
        <v>1710</v>
      </c>
      <c r="M114" t="s">
        <v>1711</v>
      </c>
      <c r="N114" t="s">
        <v>307</v>
      </c>
      <c r="P114" t="s">
        <v>308</v>
      </c>
      <c r="Q114">
        <v>17230044</v>
      </c>
      <c r="R114" s="143" t="s">
        <v>66</v>
      </c>
      <c r="S114">
        <v>86</v>
      </c>
      <c r="T114" t="s">
        <v>1501</v>
      </c>
      <c r="U114">
        <v>4241519471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67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309</v>
      </c>
    </row>
    <row r="115" spans="1:37">
      <c r="A115">
        <v>10</v>
      </c>
      <c r="B115" t="s">
        <v>276</v>
      </c>
      <c r="C115" t="s">
        <v>57</v>
      </c>
      <c r="D115" t="s">
        <v>58</v>
      </c>
      <c r="E115" t="s">
        <v>10</v>
      </c>
      <c r="F115" t="s">
        <v>302</v>
      </c>
      <c r="G115" t="s">
        <v>278</v>
      </c>
      <c r="H115" t="s">
        <v>61</v>
      </c>
      <c r="I115" t="s">
        <v>279</v>
      </c>
      <c r="J115" s="155">
        <v>44120</v>
      </c>
      <c r="K115" t="s">
        <v>280</v>
      </c>
      <c r="L115" t="s">
        <v>1620</v>
      </c>
      <c r="M115" t="s">
        <v>1621</v>
      </c>
      <c r="N115" t="s">
        <v>310</v>
      </c>
      <c r="O115" t="s">
        <v>311</v>
      </c>
      <c r="P115" t="s">
        <v>312</v>
      </c>
      <c r="Q115">
        <v>21375878</v>
      </c>
      <c r="R115" s="143" t="s">
        <v>66</v>
      </c>
      <c r="S115">
        <v>28</v>
      </c>
      <c r="T115" t="s">
        <v>1490</v>
      </c>
      <c r="U115">
        <v>4129964328</v>
      </c>
      <c r="W115" t="s">
        <v>68</v>
      </c>
      <c r="X115" t="s">
        <v>67</v>
      </c>
      <c r="Y115" t="s">
        <v>68</v>
      </c>
      <c r="Z115" t="s">
        <v>67</v>
      </c>
      <c r="AA115" t="s">
        <v>68</v>
      </c>
      <c r="AB115" t="s">
        <v>67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313</v>
      </c>
    </row>
    <row r="116" spans="1:37">
      <c r="A116">
        <v>11</v>
      </c>
      <c r="B116" t="s">
        <v>276</v>
      </c>
      <c r="C116" t="s">
        <v>57</v>
      </c>
      <c r="D116" t="s">
        <v>58</v>
      </c>
      <c r="E116" t="s">
        <v>10</v>
      </c>
      <c r="F116" t="s">
        <v>302</v>
      </c>
      <c r="G116" t="s">
        <v>278</v>
      </c>
      <c r="H116" t="s">
        <v>61</v>
      </c>
      <c r="I116" t="s">
        <v>279</v>
      </c>
      <c r="J116" s="155">
        <v>44120</v>
      </c>
      <c r="K116" t="s">
        <v>280</v>
      </c>
      <c r="L116" t="s">
        <v>1712</v>
      </c>
      <c r="M116" t="s">
        <v>1713</v>
      </c>
      <c r="N116" t="s">
        <v>314</v>
      </c>
      <c r="O116" t="s">
        <v>315</v>
      </c>
      <c r="P116" t="s">
        <v>316</v>
      </c>
      <c r="Q116">
        <v>26838908</v>
      </c>
      <c r="R116" s="143" t="s">
        <v>66</v>
      </c>
      <c r="S116">
        <v>23</v>
      </c>
      <c r="T116" t="s">
        <v>1490</v>
      </c>
      <c r="U116">
        <v>4241798589</v>
      </c>
      <c r="W116" t="s">
        <v>68</v>
      </c>
      <c r="X116" t="s">
        <v>67</v>
      </c>
      <c r="Y116" t="s">
        <v>68</v>
      </c>
      <c r="Z116" t="s">
        <v>67</v>
      </c>
      <c r="AA116" t="s">
        <v>68</v>
      </c>
      <c r="AB116" t="s">
        <v>67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</row>
    <row r="117" spans="1:37">
      <c r="A117">
        <v>12</v>
      </c>
      <c r="B117" t="s">
        <v>276</v>
      </c>
      <c r="C117" t="s">
        <v>57</v>
      </c>
      <c r="D117" t="s">
        <v>58</v>
      </c>
      <c r="E117" t="s">
        <v>10</v>
      </c>
      <c r="F117" t="s">
        <v>302</v>
      </c>
      <c r="G117" t="s">
        <v>278</v>
      </c>
      <c r="H117" t="s">
        <v>61</v>
      </c>
      <c r="I117" t="s">
        <v>279</v>
      </c>
      <c r="J117" s="155">
        <v>44120</v>
      </c>
      <c r="K117" t="s">
        <v>280</v>
      </c>
      <c r="L117" t="s">
        <v>1714</v>
      </c>
      <c r="M117" t="s">
        <v>1715</v>
      </c>
      <c r="N117" t="s">
        <v>317</v>
      </c>
      <c r="P117" t="s">
        <v>318</v>
      </c>
      <c r="Q117">
        <v>2286564</v>
      </c>
      <c r="R117" s="143" t="s">
        <v>79</v>
      </c>
      <c r="S117">
        <v>77</v>
      </c>
      <c r="T117" t="s">
        <v>1501</v>
      </c>
      <c r="U117">
        <v>4125551924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67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319</v>
      </c>
    </row>
    <row r="118" spans="1:37">
      <c r="A118">
        <v>13</v>
      </c>
      <c r="B118" t="s">
        <v>276</v>
      </c>
      <c r="C118" t="s">
        <v>57</v>
      </c>
      <c r="D118" t="s">
        <v>58</v>
      </c>
      <c r="E118" t="s">
        <v>10</v>
      </c>
      <c r="F118" t="s">
        <v>277</v>
      </c>
      <c r="G118" t="s">
        <v>278</v>
      </c>
      <c r="H118" t="s">
        <v>61</v>
      </c>
      <c r="I118" t="s">
        <v>279</v>
      </c>
      <c r="J118" s="155">
        <v>44120</v>
      </c>
      <c r="K118" t="s">
        <v>280</v>
      </c>
      <c r="L118" t="s">
        <v>1716</v>
      </c>
      <c r="M118" t="s">
        <v>1717</v>
      </c>
      <c r="N118" t="s">
        <v>320</v>
      </c>
      <c r="O118" t="s">
        <v>321</v>
      </c>
      <c r="P118" t="s">
        <v>322</v>
      </c>
      <c r="Q118">
        <v>18899521</v>
      </c>
      <c r="R118" s="143" t="s">
        <v>66</v>
      </c>
      <c r="S118">
        <v>30</v>
      </c>
      <c r="T118" t="s">
        <v>1490</v>
      </c>
      <c r="U118">
        <v>4242344329</v>
      </c>
      <c r="W118" t="s">
        <v>68</v>
      </c>
      <c r="X118" t="s">
        <v>67</v>
      </c>
      <c r="Y118" t="s">
        <v>67</v>
      </c>
      <c r="Z118" t="s">
        <v>67</v>
      </c>
      <c r="AA118" t="s">
        <v>67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323</v>
      </c>
    </row>
    <row r="119" spans="1:37">
      <c r="A119">
        <v>14</v>
      </c>
      <c r="B119" t="s">
        <v>276</v>
      </c>
      <c r="C119" t="s">
        <v>57</v>
      </c>
      <c r="D119" t="s">
        <v>58</v>
      </c>
      <c r="E119" t="s">
        <v>10</v>
      </c>
      <c r="F119" t="s">
        <v>277</v>
      </c>
      <c r="G119" t="s">
        <v>278</v>
      </c>
      <c r="H119" t="s">
        <v>61</v>
      </c>
      <c r="I119" t="s">
        <v>279</v>
      </c>
      <c r="J119" s="155">
        <v>44120</v>
      </c>
      <c r="K119" t="s">
        <v>280</v>
      </c>
      <c r="L119" t="s">
        <v>1675</v>
      </c>
      <c r="M119" t="s">
        <v>1718</v>
      </c>
      <c r="N119" t="s">
        <v>324</v>
      </c>
      <c r="O119" t="s">
        <v>321</v>
      </c>
      <c r="P119" t="s">
        <v>325</v>
      </c>
      <c r="Q119">
        <v>22752728</v>
      </c>
      <c r="R119" s="143" t="s">
        <v>66</v>
      </c>
      <c r="S119">
        <v>28</v>
      </c>
      <c r="T119" t="s">
        <v>1490</v>
      </c>
      <c r="U119">
        <v>4242054462</v>
      </c>
      <c r="W119" t="s">
        <v>68</v>
      </c>
      <c r="X119" t="s">
        <v>67</v>
      </c>
      <c r="Y119" t="s">
        <v>67</v>
      </c>
      <c r="Z119" t="s">
        <v>67</v>
      </c>
      <c r="AA119" t="s">
        <v>67</v>
      </c>
      <c r="AB119" t="s">
        <v>68</v>
      </c>
      <c r="AC119" t="s">
        <v>68</v>
      </c>
      <c r="AD119" t="s">
        <v>67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326</v>
      </c>
    </row>
    <row r="120" spans="1:37">
      <c r="A120">
        <v>15</v>
      </c>
      <c r="B120" t="s">
        <v>276</v>
      </c>
      <c r="C120" t="s">
        <v>57</v>
      </c>
      <c r="D120" t="s">
        <v>58</v>
      </c>
      <c r="E120" t="s">
        <v>10</v>
      </c>
      <c r="F120" t="s">
        <v>277</v>
      </c>
      <c r="G120" t="s">
        <v>278</v>
      </c>
      <c r="H120" t="s">
        <v>61</v>
      </c>
      <c r="I120" t="s">
        <v>279</v>
      </c>
      <c r="J120" s="155">
        <v>44120</v>
      </c>
      <c r="K120" t="s">
        <v>280</v>
      </c>
      <c r="L120" t="s">
        <v>1719</v>
      </c>
      <c r="M120" t="s">
        <v>1720</v>
      </c>
      <c r="N120" t="s">
        <v>327</v>
      </c>
      <c r="O120" t="s">
        <v>328</v>
      </c>
      <c r="P120" t="s">
        <v>329</v>
      </c>
      <c r="Q120">
        <v>25363952</v>
      </c>
      <c r="R120" s="143" t="s">
        <v>66</v>
      </c>
      <c r="S120">
        <v>24</v>
      </c>
      <c r="T120" t="s">
        <v>1490</v>
      </c>
      <c r="U120">
        <v>4264180461</v>
      </c>
      <c r="W120" t="s">
        <v>68</v>
      </c>
      <c r="X120" t="s">
        <v>67</v>
      </c>
      <c r="Y120" t="s">
        <v>67</v>
      </c>
      <c r="Z120" t="s">
        <v>68</v>
      </c>
      <c r="AA120" t="s">
        <v>67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</row>
    <row r="121" spans="1:37">
      <c r="A121">
        <v>16</v>
      </c>
      <c r="B121" t="s">
        <v>276</v>
      </c>
      <c r="C121" t="s">
        <v>57</v>
      </c>
      <c r="D121" t="s">
        <v>58</v>
      </c>
      <c r="E121" t="s">
        <v>10</v>
      </c>
      <c r="F121" t="s">
        <v>277</v>
      </c>
      <c r="G121" t="s">
        <v>278</v>
      </c>
      <c r="H121" t="s">
        <v>61</v>
      </c>
      <c r="I121" t="s">
        <v>279</v>
      </c>
      <c r="J121" s="155">
        <v>44120</v>
      </c>
      <c r="K121" t="s">
        <v>280</v>
      </c>
      <c r="L121" t="s">
        <v>1620</v>
      </c>
      <c r="M121" t="s">
        <v>1721</v>
      </c>
      <c r="N121" t="s">
        <v>330</v>
      </c>
      <c r="O121" t="s">
        <v>330</v>
      </c>
      <c r="P121" t="s">
        <v>331</v>
      </c>
      <c r="Q121">
        <v>21377611</v>
      </c>
      <c r="R121" s="143" t="s">
        <v>66</v>
      </c>
      <c r="S121">
        <v>33</v>
      </c>
      <c r="T121" t="s">
        <v>1490</v>
      </c>
      <c r="U121" t="s">
        <v>332</v>
      </c>
      <c r="W121" t="s">
        <v>68</v>
      </c>
      <c r="X121" t="s">
        <v>67</v>
      </c>
      <c r="Y121" t="s">
        <v>67</v>
      </c>
      <c r="Z121" t="s">
        <v>67</v>
      </c>
      <c r="AA121" t="s">
        <v>67</v>
      </c>
      <c r="AB121" t="s">
        <v>68</v>
      </c>
      <c r="AC121" t="s">
        <v>68</v>
      </c>
      <c r="AD121" t="s">
        <v>67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333</v>
      </c>
    </row>
    <row r="122" spans="1:37">
      <c r="A122">
        <v>17</v>
      </c>
      <c r="B122" t="s">
        <v>276</v>
      </c>
      <c r="C122" t="s">
        <v>57</v>
      </c>
      <c r="D122" t="s">
        <v>58</v>
      </c>
      <c r="E122" t="s">
        <v>10</v>
      </c>
      <c r="F122" t="s">
        <v>277</v>
      </c>
      <c r="G122" t="s">
        <v>278</v>
      </c>
      <c r="H122" t="s">
        <v>61</v>
      </c>
      <c r="I122" t="s">
        <v>279</v>
      </c>
      <c r="J122" s="155">
        <v>44120</v>
      </c>
      <c r="K122" t="s">
        <v>280</v>
      </c>
      <c r="L122" t="s">
        <v>1722</v>
      </c>
      <c r="M122" t="s">
        <v>1723</v>
      </c>
      <c r="N122" t="s">
        <v>334</v>
      </c>
      <c r="O122" t="s">
        <v>330</v>
      </c>
      <c r="P122" t="s">
        <v>335</v>
      </c>
      <c r="Q122">
        <v>32301104</v>
      </c>
      <c r="R122" s="143" t="s">
        <v>66</v>
      </c>
      <c r="S122">
        <v>15</v>
      </c>
      <c r="T122" t="s">
        <v>1724</v>
      </c>
      <c r="W122" t="s">
        <v>68</v>
      </c>
      <c r="X122" t="s">
        <v>67</v>
      </c>
      <c r="Y122" t="s">
        <v>67</v>
      </c>
      <c r="Z122" t="s">
        <v>68</v>
      </c>
      <c r="AA122" t="s">
        <v>67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67</v>
      </c>
      <c r="AJ122" t="s">
        <v>68</v>
      </c>
    </row>
    <row r="123" spans="1:37">
      <c r="A123">
        <v>18</v>
      </c>
      <c r="B123" t="s">
        <v>276</v>
      </c>
      <c r="C123" t="s">
        <v>57</v>
      </c>
      <c r="D123" t="s">
        <v>58</v>
      </c>
      <c r="E123" t="s">
        <v>10</v>
      </c>
      <c r="F123" t="s">
        <v>336</v>
      </c>
      <c r="G123" t="s">
        <v>278</v>
      </c>
      <c r="H123" t="s">
        <v>61</v>
      </c>
      <c r="I123" t="s">
        <v>279</v>
      </c>
      <c r="J123" s="155">
        <v>44120</v>
      </c>
      <c r="K123" t="s">
        <v>280</v>
      </c>
      <c r="L123" t="s">
        <v>1669</v>
      </c>
      <c r="M123" t="s">
        <v>1670</v>
      </c>
      <c r="N123" t="s">
        <v>337</v>
      </c>
      <c r="O123" t="s">
        <v>338</v>
      </c>
      <c r="P123" t="s">
        <v>339</v>
      </c>
      <c r="Q123">
        <v>14955960</v>
      </c>
      <c r="R123" s="143" t="s">
        <v>66</v>
      </c>
      <c r="S123">
        <v>38</v>
      </c>
      <c r="T123" t="s">
        <v>1490</v>
      </c>
      <c r="U123" t="s">
        <v>332</v>
      </c>
      <c r="W123" t="s">
        <v>68</v>
      </c>
      <c r="X123" t="s">
        <v>67</v>
      </c>
      <c r="Y123" t="s">
        <v>67</v>
      </c>
      <c r="Z123" t="s">
        <v>68</v>
      </c>
      <c r="AA123" t="s">
        <v>68</v>
      </c>
      <c r="AB123" t="s">
        <v>68</v>
      </c>
      <c r="AC123" t="s">
        <v>68</v>
      </c>
      <c r="AD123" t="s">
        <v>67</v>
      </c>
      <c r="AE123" t="s">
        <v>68</v>
      </c>
      <c r="AF123" t="s">
        <v>67</v>
      </c>
      <c r="AG123" t="s">
        <v>68</v>
      </c>
      <c r="AH123" t="s">
        <v>68</v>
      </c>
      <c r="AI123" t="s">
        <v>68</v>
      </c>
      <c r="AJ123" t="s">
        <v>68</v>
      </c>
    </row>
    <row r="124" spans="1:37">
      <c r="A124">
        <v>19</v>
      </c>
      <c r="B124" t="s">
        <v>276</v>
      </c>
      <c r="C124" t="s">
        <v>57</v>
      </c>
      <c r="D124" t="s">
        <v>58</v>
      </c>
      <c r="E124" t="s">
        <v>10</v>
      </c>
      <c r="F124" t="s">
        <v>336</v>
      </c>
      <c r="G124" t="s">
        <v>278</v>
      </c>
      <c r="H124" t="s">
        <v>61</v>
      </c>
      <c r="I124" t="s">
        <v>279</v>
      </c>
      <c r="J124" s="155">
        <v>44120</v>
      </c>
      <c r="K124" t="s">
        <v>280</v>
      </c>
      <c r="L124" t="s">
        <v>1725</v>
      </c>
      <c r="M124" t="s">
        <v>1726</v>
      </c>
      <c r="N124" t="s">
        <v>340</v>
      </c>
      <c r="O124" t="s">
        <v>341</v>
      </c>
      <c r="P124" t="s">
        <v>342</v>
      </c>
      <c r="Q124">
        <v>24900607</v>
      </c>
      <c r="R124" s="143" t="s">
        <v>66</v>
      </c>
      <c r="S124">
        <v>26</v>
      </c>
      <c r="T124" t="s">
        <v>1490</v>
      </c>
      <c r="W124" t="s">
        <v>68</v>
      </c>
      <c r="X124" t="s">
        <v>67</v>
      </c>
      <c r="Y124" t="s">
        <v>67</v>
      </c>
      <c r="Z124" t="s">
        <v>68</v>
      </c>
      <c r="AA124" t="s">
        <v>68</v>
      </c>
      <c r="AB124" t="s">
        <v>68</v>
      </c>
      <c r="AC124" t="s">
        <v>68</v>
      </c>
      <c r="AD124" t="s">
        <v>67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343</v>
      </c>
    </row>
    <row r="125" spans="1:37">
      <c r="A125">
        <v>20</v>
      </c>
      <c r="B125" t="s">
        <v>276</v>
      </c>
      <c r="C125" t="s">
        <v>57</v>
      </c>
      <c r="D125" t="s">
        <v>58</v>
      </c>
      <c r="E125" t="s">
        <v>10</v>
      </c>
      <c r="F125" t="s">
        <v>336</v>
      </c>
      <c r="G125" t="s">
        <v>278</v>
      </c>
      <c r="H125" t="s">
        <v>61</v>
      </c>
      <c r="I125" t="s">
        <v>279</v>
      </c>
      <c r="J125" s="155">
        <v>44120</v>
      </c>
      <c r="K125" t="s">
        <v>280</v>
      </c>
      <c r="L125" t="s">
        <v>1727</v>
      </c>
      <c r="M125" t="s">
        <v>1728</v>
      </c>
      <c r="N125" t="s">
        <v>344</v>
      </c>
      <c r="O125" t="s">
        <v>345</v>
      </c>
      <c r="P125" t="s">
        <v>346</v>
      </c>
      <c r="Q125">
        <v>13536445</v>
      </c>
      <c r="R125" s="143" t="s">
        <v>66</v>
      </c>
      <c r="S125">
        <v>42</v>
      </c>
      <c r="T125" t="s">
        <v>1490</v>
      </c>
      <c r="W125" t="s">
        <v>68</v>
      </c>
      <c r="X125" t="s">
        <v>67</v>
      </c>
      <c r="Y125" t="s">
        <v>67</v>
      </c>
      <c r="Z125" t="s">
        <v>68</v>
      </c>
      <c r="AA125" t="s">
        <v>68</v>
      </c>
      <c r="AB125" t="s">
        <v>68</v>
      </c>
      <c r="AC125" t="s">
        <v>68</v>
      </c>
      <c r="AD125" t="s">
        <v>67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347</v>
      </c>
    </row>
    <row r="126" spans="1:37">
      <c r="A126">
        <v>21</v>
      </c>
      <c r="B126" t="s">
        <v>276</v>
      </c>
      <c r="C126" t="s">
        <v>57</v>
      </c>
      <c r="D126" t="s">
        <v>58</v>
      </c>
      <c r="E126" t="s">
        <v>10</v>
      </c>
      <c r="F126" t="s">
        <v>336</v>
      </c>
      <c r="G126" t="s">
        <v>278</v>
      </c>
      <c r="H126" t="s">
        <v>61</v>
      </c>
      <c r="I126" t="s">
        <v>279</v>
      </c>
      <c r="J126" s="155">
        <v>44120</v>
      </c>
      <c r="K126" t="s">
        <v>280</v>
      </c>
      <c r="L126" t="s">
        <v>1729</v>
      </c>
      <c r="M126" t="s">
        <v>1730</v>
      </c>
      <c r="N126" t="s">
        <v>348</v>
      </c>
      <c r="O126" t="s">
        <v>349</v>
      </c>
      <c r="P126" t="s">
        <v>350</v>
      </c>
      <c r="Q126">
        <v>16431004</v>
      </c>
      <c r="R126" s="143" t="s">
        <v>66</v>
      </c>
      <c r="S126">
        <v>41</v>
      </c>
      <c r="T126" t="s">
        <v>1490</v>
      </c>
      <c r="U126">
        <v>4128364985</v>
      </c>
      <c r="W126" t="s">
        <v>68</v>
      </c>
      <c r="X126" t="s">
        <v>67</v>
      </c>
      <c r="Y126" t="s">
        <v>67</v>
      </c>
      <c r="Z126" t="s">
        <v>67</v>
      </c>
      <c r="AA126" t="s">
        <v>68</v>
      </c>
      <c r="AB126" t="s">
        <v>68</v>
      </c>
      <c r="AC126" t="s">
        <v>67</v>
      </c>
      <c r="AD126" t="s">
        <v>67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351</v>
      </c>
    </row>
    <row r="127" spans="1:37">
      <c r="A127">
        <v>22</v>
      </c>
      <c r="B127" t="s">
        <v>276</v>
      </c>
      <c r="C127" t="s">
        <v>57</v>
      </c>
      <c r="D127" t="s">
        <v>58</v>
      </c>
      <c r="E127" t="s">
        <v>10</v>
      </c>
      <c r="F127" t="s">
        <v>336</v>
      </c>
      <c r="G127" t="s">
        <v>278</v>
      </c>
      <c r="H127" t="s">
        <v>61</v>
      </c>
      <c r="I127" t="s">
        <v>279</v>
      </c>
      <c r="J127" s="155">
        <v>44120</v>
      </c>
      <c r="K127" t="s">
        <v>280</v>
      </c>
      <c r="L127" t="s">
        <v>1731</v>
      </c>
      <c r="M127" t="s">
        <v>1732</v>
      </c>
      <c r="N127" t="s">
        <v>352</v>
      </c>
      <c r="O127" t="s">
        <v>320</v>
      </c>
      <c r="P127" t="s">
        <v>353</v>
      </c>
      <c r="Q127">
        <v>26678781</v>
      </c>
      <c r="R127" s="143" t="s">
        <v>66</v>
      </c>
      <c r="S127">
        <v>25</v>
      </c>
      <c r="T127" t="s">
        <v>1490</v>
      </c>
      <c r="U127">
        <v>4129950472</v>
      </c>
      <c r="W127" t="s">
        <v>68</v>
      </c>
      <c r="X127" t="s">
        <v>67</v>
      </c>
      <c r="Y127" t="s">
        <v>67</v>
      </c>
      <c r="Z127" t="s">
        <v>67</v>
      </c>
      <c r="AA127" t="s">
        <v>68</v>
      </c>
      <c r="AB127" t="s">
        <v>67</v>
      </c>
      <c r="AC127" t="s">
        <v>68</v>
      </c>
      <c r="AD127" t="s">
        <v>67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354</v>
      </c>
    </row>
    <row r="128" spans="1:37">
      <c r="A128">
        <v>23</v>
      </c>
      <c r="B128" t="s">
        <v>276</v>
      </c>
      <c r="C128" t="s">
        <v>57</v>
      </c>
      <c r="D128" t="s">
        <v>58</v>
      </c>
      <c r="E128" t="s">
        <v>10</v>
      </c>
      <c r="F128" t="s">
        <v>336</v>
      </c>
      <c r="G128" t="s">
        <v>278</v>
      </c>
      <c r="H128" t="s">
        <v>61</v>
      </c>
      <c r="I128" t="s">
        <v>279</v>
      </c>
      <c r="J128" s="155">
        <v>44120</v>
      </c>
      <c r="K128" t="s">
        <v>280</v>
      </c>
      <c r="L128" t="s">
        <v>1733</v>
      </c>
      <c r="M128" t="s">
        <v>1734</v>
      </c>
      <c r="N128" t="s">
        <v>355</v>
      </c>
      <c r="O128" t="s">
        <v>356</v>
      </c>
      <c r="P128" t="s">
        <v>357</v>
      </c>
      <c r="Q128">
        <v>24982011</v>
      </c>
      <c r="R128" s="143" t="s">
        <v>66</v>
      </c>
      <c r="S128">
        <v>24</v>
      </c>
      <c r="T128" t="s">
        <v>1490</v>
      </c>
      <c r="U128">
        <v>4242152151</v>
      </c>
      <c r="W128" t="s">
        <v>68</v>
      </c>
      <c r="X128" t="s">
        <v>67</v>
      </c>
      <c r="Y128" t="s">
        <v>67</v>
      </c>
      <c r="Z128" t="s">
        <v>67</v>
      </c>
      <c r="AA128" t="s">
        <v>68</v>
      </c>
      <c r="AB128" t="s">
        <v>67</v>
      </c>
      <c r="AC128" t="s">
        <v>68</v>
      </c>
      <c r="AD128" t="s">
        <v>67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358</v>
      </c>
    </row>
    <row r="129" spans="1:37">
      <c r="A129">
        <v>24</v>
      </c>
      <c r="B129" t="s">
        <v>276</v>
      </c>
      <c r="C129" t="s">
        <v>57</v>
      </c>
      <c r="D129" t="s">
        <v>58</v>
      </c>
      <c r="E129" t="s">
        <v>10</v>
      </c>
      <c r="F129" t="s">
        <v>336</v>
      </c>
      <c r="G129" t="s">
        <v>278</v>
      </c>
      <c r="H129" t="s">
        <v>61</v>
      </c>
      <c r="I129" t="s">
        <v>279</v>
      </c>
      <c r="J129" s="155">
        <v>44120</v>
      </c>
      <c r="K129" t="s">
        <v>280</v>
      </c>
      <c r="L129" t="s">
        <v>1735</v>
      </c>
      <c r="M129" t="s">
        <v>1736</v>
      </c>
      <c r="N129" t="s">
        <v>359</v>
      </c>
      <c r="O129" t="s">
        <v>360</v>
      </c>
      <c r="P129" t="s">
        <v>361</v>
      </c>
      <c r="Q129">
        <v>15403171</v>
      </c>
      <c r="R129" s="143" t="s">
        <v>79</v>
      </c>
      <c r="S129">
        <v>40</v>
      </c>
      <c r="T129" t="s">
        <v>1490</v>
      </c>
      <c r="W129" t="s">
        <v>68</v>
      </c>
      <c r="X129" t="s">
        <v>67</v>
      </c>
      <c r="Y129" t="s">
        <v>67</v>
      </c>
      <c r="Z129" t="s">
        <v>68</v>
      </c>
      <c r="AA129" t="s">
        <v>68</v>
      </c>
      <c r="AB129" t="s">
        <v>68</v>
      </c>
      <c r="AC129" t="s">
        <v>67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362</v>
      </c>
    </row>
    <row r="130" spans="1:37">
      <c r="A130">
        <v>25</v>
      </c>
      <c r="B130" t="s">
        <v>276</v>
      </c>
      <c r="C130" t="s">
        <v>57</v>
      </c>
      <c r="D130" t="s">
        <v>58</v>
      </c>
      <c r="E130" t="s">
        <v>10</v>
      </c>
      <c r="F130" t="s">
        <v>336</v>
      </c>
      <c r="G130" t="s">
        <v>278</v>
      </c>
      <c r="H130" t="s">
        <v>61</v>
      </c>
      <c r="I130" t="s">
        <v>279</v>
      </c>
      <c r="J130" s="155">
        <v>44120</v>
      </c>
      <c r="K130" t="s">
        <v>280</v>
      </c>
      <c r="L130" t="s">
        <v>1526</v>
      </c>
      <c r="M130" t="s">
        <v>1527</v>
      </c>
      <c r="N130" t="s">
        <v>355</v>
      </c>
      <c r="O130" t="s">
        <v>363</v>
      </c>
      <c r="P130" t="s">
        <v>364</v>
      </c>
      <c r="Q130">
        <v>28461224</v>
      </c>
      <c r="R130" s="143" t="s">
        <v>66</v>
      </c>
      <c r="S130">
        <v>20</v>
      </c>
      <c r="T130" t="s">
        <v>1490</v>
      </c>
      <c r="W130" t="s">
        <v>68</v>
      </c>
      <c r="X130" t="s">
        <v>67</v>
      </c>
      <c r="Y130" t="s">
        <v>67</v>
      </c>
      <c r="Z130" t="s">
        <v>67</v>
      </c>
      <c r="AA130" t="s">
        <v>67</v>
      </c>
      <c r="AB130" t="s">
        <v>68</v>
      </c>
      <c r="AC130" t="s">
        <v>67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365</v>
      </c>
    </row>
    <row r="131" spans="1:37">
      <c r="A131">
        <v>26</v>
      </c>
      <c r="B131" t="s">
        <v>276</v>
      </c>
      <c r="C131" t="s">
        <v>57</v>
      </c>
      <c r="D131" t="s">
        <v>58</v>
      </c>
      <c r="E131" t="s">
        <v>10</v>
      </c>
      <c r="F131" t="s">
        <v>336</v>
      </c>
      <c r="G131" t="s">
        <v>278</v>
      </c>
      <c r="H131" t="s">
        <v>61</v>
      </c>
      <c r="I131" t="s">
        <v>279</v>
      </c>
      <c r="J131" s="155">
        <v>44120</v>
      </c>
      <c r="K131" t="s">
        <v>280</v>
      </c>
      <c r="L131" t="s">
        <v>1530</v>
      </c>
      <c r="M131" t="s">
        <v>1531</v>
      </c>
      <c r="N131" t="s">
        <v>366</v>
      </c>
      <c r="O131" t="s">
        <v>367</v>
      </c>
      <c r="P131" t="s">
        <v>368</v>
      </c>
      <c r="Q131">
        <v>24899546</v>
      </c>
      <c r="R131" s="143" t="s">
        <v>66</v>
      </c>
      <c r="S131">
        <v>24</v>
      </c>
      <c r="T131" t="s">
        <v>1490</v>
      </c>
      <c r="W131" t="s">
        <v>68</v>
      </c>
      <c r="X131" t="s">
        <v>68</v>
      </c>
      <c r="Y131" t="s">
        <v>68</v>
      </c>
      <c r="Z131" t="s">
        <v>68</v>
      </c>
      <c r="AA131" t="s">
        <v>67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</row>
    <row r="132" spans="1:37">
      <c r="A132">
        <v>27</v>
      </c>
      <c r="B132" t="s">
        <v>276</v>
      </c>
      <c r="C132" t="s">
        <v>57</v>
      </c>
      <c r="D132" t="s">
        <v>58</v>
      </c>
      <c r="E132" t="s">
        <v>10</v>
      </c>
      <c r="F132" t="s">
        <v>336</v>
      </c>
      <c r="G132" t="s">
        <v>278</v>
      </c>
      <c r="H132" t="s">
        <v>61</v>
      </c>
      <c r="I132" t="s">
        <v>279</v>
      </c>
      <c r="J132" s="155">
        <v>44120</v>
      </c>
      <c r="K132" t="s">
        <v>280</v>
      </c>
      <c r="L132" t="s">
        <v>1737</v>
      </c>
      <c r="M132" t="s">
        <v>1738</v>
      </c>
      <c r="N132" t="s">
        <v>369</v>
      </c>
      <c r="O132" t="s">
        <v>370</v>
      </c>
      <c r="P132" t="s">
        <v>371</v>
      </c>
      <c r="Q132">
        <v>30117353</v>
      </c>
      <c r="R132" s="143" t="s">
        <v>66</v>
      </c>
      <c r="S132">
        <v>18</v>
      </c>
      <c r="T132" t="s">
        <v>1490</v>
      </c>
      <c r="W132" t="s">
        <v>68</v>
      </c>
      <c r="X132" t="s">
        <v>68</v>
      </c>
      <c r="Y132" t="s">
        <v>68</v>
      </c>
      <c r="Z132" t="s">
        <v>68</v>
      </c>
      <c r="AA132" t="s">
        <v>67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</row>
    <row r="133" spans="1:37">
      <c r="A133">
        <v>28</v>
      </c>
      <c r="B133" t="s">
        <v>276</v>
      </c>
      <c r="C133" t="s">
        <v>57</v>
      </c>
      <c r="D133" t="s">
        <v>58</v>
      </c>
      <c r="E133" t="s">
        <v>10</v>
      </c>
      <c r="F133" t="s">
        <v>372</v>
      </c>
      <c r="G133" t="s">
        <v>278</v>
      </c>
      <c r="H133" t="s">
        <v>61</v>
      </c>
      <c r="I133" t="s">
        <v>279</v>
      </c>
      <c r="J133" s="155">
        <v>44120</v>
      </c>
      <c r="K133" t="s">
        <v>280</v>
      </c>
      <c r="L133" t="s">
        <v>1739</v>
      </c>
      <c r="M133" t="s">
        <v>1740</v>
      </c>
      <c r="N133" t="s">
        <v>373</v>
      </c>
      <c r="O133" t="s">
        <v>374</v>
      </c>
      <c r="P133" t="s">
        <v>375</v>
      </c>
      <c r="Q133">
        <v>989962</v>
      </c>
      <c r="R133" s="143" t="s">
        <v>79</v>
      </c>
      <c r="S133">
        <v>85</v>
      </c>
      <c r="T133" t="s">
        <v>1501</v>
      </c>
      <c r="U133">
        <v>2126712414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67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67</v>
      </c>
      <c r="AK133" t="s">
        <v>376</v>
      </c>
    </row>
    <row r="134" spans="1:37">
      <c r="A134">
        <v>29</v>
      </c>
      <c r="B134" t="s">
        <v>276</v>
      </c>
      <c r="C134" t="s">
        <v>57</v>
      </c>
      <c r="D134" t="s">
        <v>58</v>
      </c>
      <c r="E134" t="s">
        <v>10</v>
      </c>
      <c r="F134" t="s">
        <v>372</v>
      </c>
      <c r="G134" t="s">
        <v>278</v>
      </c>
      <c r="H134" t="s">
        <v>61</v>
      </c>
      <c r="I134" t="s">
        <v>279</v>
      </c>
      <c r="J134" s="155">
        <v>44120</v>
      </c>
      <c r="K134" t="s">
        <v>280</v>
      </c>
      <c r="L134" t="s">
        <v>1741</v>
      </c>
      <c r="M134" t="s">
        <v>1742</v>
      </c>
      <c r="N134" t="s">
        <v>377</v>
      </c>
      <c r="O134" t="s">
        <v>378</v>
      </c>
      <c r="P134" t="s">
        <v>308</v>
      </c>
      <c r="Q134">
        <v>2267472</v>
      </c>
      <c r="R134" s="143" t="s">
        <v>66</v>
      </c>
      <c r="S134">
        <v>91</v>
      </c>
      <c r="T134" t="s">
        <v>1501</v>
      </c>
      <c r="U134">
        <v>2126717484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67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67</v>
      </c>
      <c r="AK134" t="s">
        <v>376</v>
      </c>
    </row>
    <row r="135" spans="1:37">
      <c r="A135">
        <v>30</v>
      </c>
      <c r="B135" t="s">
        <v>276</v>
      </c>
      <c r="C135" t="s">
        <v>57</v>
      </c>
      <c r="D135" t="s">
        <v>58</v>
      </c>
      <c r="E135" t="s">
        <v>10</v>
      </c>
      <c r="F135" t="s">
        <v>372</v>
      </c>
      <c r="G135" t="s">
        <v>278</v>
      </c>
      <c r="H135" t="s">
        <v>61</v>
      </c>
      <c r="I135" t="s">
        <v>279</v>
      </c>
      <c r="J135" s="155">
        <v>44120</v>
      </c>
      <c r="K135" t="s">
        <v>280</v>
      </c>
      <c r="L135" t="s">
        <v>1743</v>
      </c>
      <c r="M135" t="s">
        <v>1744</v>
      </c>
      <c r="N135" t="s">
        <v>379</v>
      </c>
      <c r="O135" t="s">
        <v>287</v>
      </c>
      <c r="P135" t="s">
        <v>380</v>
      </c>
      <c r="Q135">
        <v>339826</v>
      </c>
      <c r="R135" s="143" t="s">
        <v>79</v>
      </c>
      <c r="S135">
        <v>83</v>
      </c>
      <c r="T135" t="s">
        <v>1501</v>
      </c>
      <c r="U135">
        <v>4141608266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67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67</v>
      </c>
      <c r="AK135" t="s">
        <v>376</v>
      </c>
    </row>
    <row r="136" spans="1:37">
      <c r="A136">
        <v>31</v>
      </c>
      <c r="B136" t="s">
        <v>276</v>
      </c>
      <c r="C136" t="s">
        <v>57</v>
      </c>
      <c r="D136" t="s">
        <v>58</v>
      </c>
      <c r="E136" t="s">
        <v>10</v>
      </c>
      <c r="F136" t="s">
        <v>302</v>
      </c>
      <c r="G136" t="s">
        <v>278</v>
      </c>
      <c r="H136" t="s">
        <v>61</v>
      </c>
      <c r="I136" t="s">
        <v>279</v>
      </c>
      <c r="J136" s="155">
        <v>44120</v>
      </c>
      <c r="K136" t="s">
        <v>280</v>
      </c>
      <c r="L136" t="s">
        <v>1745</v>
      </c>
      <c r="M136" t="s">
        <v>1746</v>
      </c>
      <c r="N136" t="s">
        <v>381</v>
      </c>
      <c r="P136" t="s">
        <v>382</v>
      </c>
      <c r="Q136">
        <v>2246856</v>
      </c>
      <c r="R136" s="143" t="s">
        <v>79</v>
      </c>
      <c r="S136">
        <v>81</v>
      </c>
      <c r="T136" t="s">
        <v>1501</v>
      </c>
      <c r="W136" t="s">
        <v>68</v>
      </c>
      <c r="X136" t="s">
        <v>68</v>
      </c>
      <c r="Y136" t="s">
        <v>67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67</v>
      </c>
    </row>
    <row r="137" spans="1:37">
      <c r="A137">
        <v>32</v>
      </c>
      <c r="B137" t="s">
        <v>276</v>
      </c>
      <c r="C137" t="s">
        <v>57</v>
      </c>
      <c r="D137" t="s">
        <v>58</v>
      </c>
      <c r="E137" t="s">
        <v>10</v>
      </c>
      <c r="F137" t="s">
        <v>302</v>
      </c>
      <c r="G137" t="s">
        <v>278</v>
      </c>
      <c r="H137" t="s">
        <v>61</v>
      </c>
      <c r="I137" t="s">
        <v>279</v>
      </c>
      <c r="J137" s="155">
        <v>44120</v>
      </c>
      <c r="K137" t="s">
        <v>280</v>
      </c>
      <c r="L137" t="s">
        <v>1747</v>
      </c>
      <c r="M137" t="s">
        <v>1748</v>
      </c>
      <c r="N137" t="s">
        <v>383</v>
      </c>
      <c r="P137" t="s">
        <v>384</v>
      </c>
      <c r="Q137">
        <v>6413135</v>
      </c>
      <c r="R137" s="143" t="s">
        <v>66</v>
      </c>
      <c r="S137">
        <v>63</v>
      </c>
      <c r="T137" t="s">
        <v>1501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67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385</v>
      </c>
    </row>
    <row r="138" spans="1:37">
      <c r="A138">
        <v>33</v>
      </c>
      <c r="B138" t="s">
        <v>276</v>
      </c>
      <c r="C138" t="s">
        <v>57</v>
      </c>
      <c r="D138" t="s">
        <v>58</v>
      </c>
      <c r="E138" t="s">
        <v>10</v>
      </c>
      <c r="F138" t="s">
        <v>386</v>
      </c>
      <c r="G138" t="s">
        <v>278</v>
      </c>
      <c r="H138" t="s">
        <v>61</v>
      </c>
      <c r="I138" t="s">
        <v>279</v>
      </c>
      <c r="J138" s="155">
        <v>44120</v>
      </c>
      <c r="K138" t="s">
        <v>280</v>
      </c>
      <c r="L138" t="s">
        <v>1675</v>
      </c>
      <c r="M138" t="s">
        <v>1749</v>
      </c>
      <c r="N138" t="s">
        <v>366</v>
      </c>
      <c r="O138" t="s">
        <v>367</v>
      </c>
      <c r="P138" t="s">
        <v>387</v>
      </c>
      <c r="Q138">
        <v>22752727</v>
      </c>
      <c r="R138" s="143" t="s">
        <v>66</v>
      </c>
      <c r="S138">
        <v>23</v>
      </c>
      <c r="T138" t="s">
        <v>1490</v>
      </c>
      <c r="U138">
        <v>4128029910</v>
      </c>
      <c r="W138" t="s">
        <v>68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68</v>
      </c>
      <c r="AD138" t="s">
        <v>67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388</v>
      </c>
    </row>
    <row r="139" spans="1:37">
      <c r="A139">
        <v>34</v>
      </c>
      <c r="B139" t="s">
        <v>276</v>
      </c>
      <c r="C139" t="s">
        <v>57</v>
      </c>
      <c r="D139" t="s">
        <v>58</v>
      </c>
      <c r="E139" t="s">
        <v>10</v>
      </c>
      <c r="F139" t="s">
        <v>336</v>
      </c>
      <c r="G139" t="s">
        <v>278</v>
      </c>
      <c r="H139" t="s">
        <v>61</v>
      </c>
      <c r="I139" t="s">
        <v>279</v>
      </c>
      <c r="J139" s="155">
        <v>44120</v>
      </c>
      <c r="K139" t="s">
        <v>280</v>
      </c>
      <c r="L139" t="s">
        <v>1750</v>
      </c>
      <c r="M139" t="s">
        <v>1751</v>
      </c>
      <c r="N139" t="s">
        <v>389</v>
      </c>
      <c r="P139" t="s">
        <v>390</v>
      </c>
      <c r="Q139">
        <v>23642826</v>
      </c>
      <c r="R139" s="143" t="s">
        <v>66</v>
      </c>
      <c r="S139">
        <v>33</v>
      </c>
      <c r="T139" t="s">
        <v>1490</v>
      </c>
      <c r="W139" t="s">
        <v>68</v>
      </c>
      <c r="X139" t="s">
        <v>68</v>
      </c>
      <c r="Y139" t="s">
        <v>68</v>
      </c>
      <c r="Z139" t="s">
        <v>68</v>
      </c>
      <c r="AA139" t="s">
        <v>67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</row>
    <row r="140" spans="1:37">
      <c r="A140">
        <v>35</v>
      </c>
      <c r="B140" t="s">
        <v>276</v>
      </c>
      <c r="C140" t="s">
        <v>57</v>
      </c>
      <c r="D140" t="s">
        <v>58</v>
      </c>
      <c r="E140" t="s">
        <v>10</v>
      </c>
      <c r="F140" t="s">
        <v>372</v>
      </c>
      <c r="G140" t="s">
        <v>278</v>
      </c>
      <c r="H140" t="s">
        <v>61</v>
      </c>
      <c r="I140" t="s">
        <v>279</v>
      </c>
      <c r="J140" s="155">
        <v>44120</v>
      </c>
      <c r="K140" t="s">
        <v>280</v>
      </c>
      <c r="L140" t="s">
        <v>1752</v>
      </c>
      <c r="M140" t="s">
        <v>1753</v>
      </c>
      <c r="N140" t="s">
        <v>391</v>
      </c>
      <c r="P140" t="s">
        <v>392</v>
      </c>
      <c r="Q140">
        <v>17741954</v>
      </c>
      <c r="R140" s="143" t="s">
        <v>66</v>
      </c>
      <c r="S140">
        <v>32</v>
      </c>
      <c r="T140" t="s">
        <v>1490</v>
      </c>
      <c r="U140">
        <v>4124058305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67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</row>
    <row r="141" spans="1:37">
      <c r="A141">
        <v>36</v>
      </c>
      <c r="B141" t="s">
        <v>276</v>
      </c>
      <c r="C141" t="s">
        <v>57</v>
      </c>
      <c r="D141" t="s">
        <v>58</v>
      </c>
      <c r="E141" t="s">
        <v>10</v>
      </c>
      <c r="F141" t="s">
        <v>277</v>
      </c>
      <c r="G141" t="s">
        <v>278</v>
      </c>
      <c r="H141" t="s">
        <v>61</v>
      </c>
      <c r="I141" t="s">
        <v>393</v>
      </c>
      <c r="J141" s="155">
        <v>44121</v>
      </c>
      <c r="K141" t="s">
        <v>280</v>
      </c>
      <c r="L141" t="s">
        <v>1754</v>
      </c>
      <c r="M141" t="s">
        <v>1755</v>
      </c>
      <c r="N141" t="s">
        <v>394</v>
      </c>
      <c r="O141" t="s">
        <v>281</v>
      </c>
      <c r="P141" t="s">
        <v>395</v>
      </c>
      <c r="Q141">
        <v>12689981</v>
      </c>
      <c r="R141" s="143" t="s">
        <v>66</v>
      </c>
      <c r="S141">
        <v>45</v>
      </c>
      <c r="T141" t="s">
        <v>1490</v>
      </c>
      <c r="U141">
        <v>4263106242</v>
      </c>
      <c r="W141" t="s">
        <v>68</v>
      </c>
      <c r="X141" t="s">
        <v>67</v>
      </c>
      <c r="Y141" t="s">
        <v>67</v>
      </c>
      <c r="Z141" t="s">
        <v>68</v>
      </c>
      <c r="AA141" t="s">
        <v>68</v>
      </c>
      <c r="AB141" t="s">
        <v>68</v>
      </c>
      <c r="AC141" t="s">
        <v>67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396</v>
      </c>
    </row>
    <row r="142" spans="1:37">
      <c r="A142">
        <v>37</v>
      </c>
      <c r="B142" t="s">
        <v>276</v>
      </c>
      <c r="C142" t="s">
        <v>57</v>
      </c>
      <c r="D142" t="s">
        <v>58</v>
      </c>
      <c r="E142" t="s">
        <v>10</v>
      </c>
      <c r="F142" t="s">
        <v>277</v>
      </c>
      <c r="G142" t="s">
        <v>278</v>
      </c>
      <c r="H142" t="s">
        <v>61</v>
      </c>
      <c r="I142" t="s">
        <v>393</v>
      </c>
      <c r="J142" s="155">
        <v>44121</v>
      </c>
      <c r="K142" t="s">
        <v>280</v>
      </c>
      <c r="L142" t="s">
        <v>1756</v>
      </c>
      <c r="M142" t="s">
        <v>1757</v>
      </c>
      <c r="N142" t="s">
        <v>288</v>
      </c>
      <c r="P142" t="s">
        <v>397</v>
      </c>
      <c r="Q142">
        <v>27377537</v>
      </c>
      <c r="R142" s="143" t="s">
        <v>66</v>
      </c>
      <c r="S142">
        <v>42</v>
      </c>
      <c r="T142" t="s">
        <v>1490</v>
      </c>
      <c r="U142">
        <v>4167093823</v>
      </c>
      <c r="W142" t="s">
        <v>68</v>
      </c>
      <c r="X142" t="s">
        <v>67</v>
      </c>
      <c r="Y142" t="s">
        <v>68</v>
      </c>
      <c r="Z142" t="s">
        <v>67</v>
      </c>
      <c r="AA142" t="s">
        <v>68</v>
      </c>
      <c r="AB142" t="s">
        <v>68</v>
      </c>
      <c r="AC142" t="s">
        <v>67</v>
      </c>
      <c r="AD142" t="s">
        <v>67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</row>
    <row r="143" spans="1:37">
      <c r="A143">
        <v>38</v>
      </c>
      <c r="B143" t="s">
        <v>276</v>
      </c>
      <c r="C143" t="s">
        <v>57</v>
      </c>
      <c r="D143" t="s">
        <v>58</v>
      </c>
      <c r="E143" t="s">
        <v>10</v>
      </c>
      <c r="F143" t="s">
        <v>277</v>
      </c>
      <c r="G143" t="s">
        <v>278</v>
      </c>
      <c r="H143" t="s">
        <v>61</v>
      </c>
      <c r="I143" t="s">
        <v>393</v>
      </c>
      <c r="J143" s="155">
        <v>44121</v>
      </c>
      <c r="K143" t="s">
        <v>280</v>
      </c>
      <c r="L143" t="s">
        <v>1758</v>
      </c>
      <c r="M143" t="s">
        <v>1759</v>
      </c>
      <c r="N143" t="s">
        <v>398</v>
      </c>
      <c r="P143" t="s">
        <v>399</v>
      </c>
      <c r="Q143">
        <v>4420153</v>
      </c>
      <c r="R143" s="143" t="s">
        <v>66</v>
      </c>
      <c r="S143">
        <v>72</v>
      </c>
      <c r="T143" t="s">
        <v>1501</v>
      </c>
      <c r="U143">
        <v>4143664280</v>
      </c>
      <c r="W143" t="s">
        <v>68</v>
      </c>
      <c r="X143" t="s">
        <v>67</v>
      </c>
      <c r="Y143" t="s">
        <v>67</v>
      </c>
      <c r="Z143" t="s">
        <v>68</v>
      </c>
      <c r="AA143" t="s">
        <v>68</v>
      </c>
      <c r="AB143" t="s">
        <v>68</v>
      </c>
      <c r="AC143" t="s">
        <v>67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67</v>
      </c>
    </row>
    <row r="144" spans="1:37">
      <c r="A144">
        <v>39</v>
      </c>
      <c r="B144" t="s">
        <v>276</v>
      </c>
      <c r="C144" t="s">
        <v>57</v>
      </c>
      <c r="D144" t="s">
        <v>58</v>
      </c>
      <c r="E144" t="s">
        <v>10</v>
      </c>
      <c r="F144" t="s">
        <v>277</v>
      </c>
      <c r="G144" t="s">
        <v>278</v>
      </c>
      <c r="H144" t="s">
        <v>61</v>
      </c>
      <c r="I144" t="s">
        <v>393</v>
      </c>
      <c r="J144" s="155">
        <v>44121</v>
      </c>
      <c r="K144" t="s">
        <v>280</v>
      </c>
      <c r="L144" t="s">
        <v>1735</v>
      </c>
      <c r="M144" t="s">
        <v>1760</v>
      </c>
      <c r="N144" t="s">
        <v>400</v>
      </c>
      <c r="O144" t="s">
        <v>285</v>
      </c>
      <c r="P144" t="s">
        <v>401</v>
      </c>
      <c r="Q144">
        <v>15403536</v>
      </c>
      <c r="R144" s="143" t="s">
        <v>66</v>
      </c>
      <c r="S144">
        <v>41</v>
      </c>
      <c r="T144" t="s">
        <v>1490</v>
      </c>
      <c r="U144">
        <v>4169028167</v>
      </c>
      <c r="W144" t="s">
        <v>67</v>
      </c>
      <c r="X144" t="s">
        <v>67</v>
      </c>
      <c r="Y144" t="s">
        <v>67</v>
      </c>
      <c r="Z144" t="s">
        <v>67</v>
      </c>
      <c r="AA144" t="s">
        <v>68</v>
      </c>
      <c r="AB144" t="s">
        <v>68</v>
      </c>
      <c r="AC144" t="s">
        <v>67</v>
      </c>
      <c r="AD144" t="s">
        <v>67</v>
      </c>
      <c r="AE144" t="s">
        <v>67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</row>
    <row r="145" spans="1:37">
      <c r="A145">
        <v>40</v>
      </c>
      <c r="B145" t="s">
        <v>276</v>
      </c>
      <c r="C145" t="s">
        <v>57</v>
      </c>
      <c r="D145" t="s">
        <v>58</v>
      </c>
      <c r="E145" t="s">
        <v>10</v>
      </c>
      <c r="F145" t="s">
        <v>277</v>
      </c>
      <c r="G145" t="s">
        <v>278</v>
      </c>
      <c r="H145" t="s">
        <v>61</v>
      </c>
      <c r="I145" t="s">
        <v>393</v>
      </c>
      <c r="J145" s="155">
        <v>44121</v>
      </c>
      <c r="K145" t="s">
        <v>280</v>
      </c>
      <c r="L145" t="s">
        <v>1741</v>
      </c>
      <c r="M145" t="s">
        <v>1761</v>
      </c>
      <c r="N145" t="s">
        <v>402</v>
      </c>
      <c r="O145" t="s">
        <v>300</v>
      </c>
      <c r="P145" t="s">
        <v>403</v>
      </c>
      <c r="Q145">
        <v>22670259</v>
      </c>
      <c r="R145" s="143" t="s">
        <v>66</v>
      </c>
      <c r="S145">
        <v>28</v>
      </c>
      <c r="T145" t="s">
        <v>1490</v>
      </c>
      <c r="U145">
        <v>4241243440</v>
      </c>
      <c r="W145" t="s">
        <v>68</v>
      </c>
      <c r="X145" t="s">
        <v>67</v>
      </c>
      <c r="Y145" t="s">
        <v>67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</row>
    <row r="146" spans="1:37">
      <c r="A146">
        <v>41</v>
      </c>
      <c r="B146" t="s">
        <v>276</v>
      </c>
      <c r="C146" t="s">
        <v>57</v>
      </c>
      <c r="D146" t="s">
        <v>58</v>
      </c>
      <c r="E146" t="s">
        <v>10</v>
      </c>
      <c r="F146" t="s">
        <v>277</v>
      </c>
      <c r="G146" t="s">
        <v>278</v>
      </c>
      <c r="H146" t="s">
        <v>61</v>
      </c>
      <c r="I146" t="s">
        <v>393</v>
      </c>
      <c r="J146" s="155">
        <v>44121</v>
      </c>
      <c r="K146" t="s">
        <v>280</v>
      </c>
      <c r="L146" t="s">
        <v>1762</v>
      </c>
      <c r="M146" t="s">
        <v>1763</v>
      </c>
      <c r="N146" t="s">
        <v>404</v>
      </c>
      <c r="O146" t="s">
        <v>405</v>
      </c>
      <c r="P146" t="s">
        <v>406</v>
      </c>
      <c r="Q146">
        <v>11413963</v>
      </c>
      <c r="R146" s="143" t="s">
        <v>66</v>
      </c>
      <c r="S146">
        <v>47</v>
      </c>
      <c r="T146" t="s">
        <v>1490</v>
      </c>
      <c r="U146">
        <v>4267153018</v>
      </c>
      <c r="W146" t="s">
        <v>68</v>
      </c>
      <c r="X146" t="s">
        <v>67</v>
      </c>
      <c r="Y146" t="s">
        <v>68</v>
      </c>
      <c r="Z146" t="s">
        <v>68</v>
      </c>
      <c r="AA146" t="s">
        <v>68</v>
      </c>
      <c r="AB146" t="s">
        <v>68</v>
      </c>
      <c r="AC146" t="s">
        <v>67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407</v>
      </c>
    </row>
    <row r="147" spans="1:37">
      <c r="A147">
        <v>42</v>
      </c>
      <c r="B147" t="s">
        <v>276</v>
      </c>
      <c r="C147" t="s">
        <v>57</v>
      </c>
      <c r="D147" t="s">
        <v>58</v>
      </c>
      <c r="E147" t="s">
        <v>10</v>
      </c>
      <c r="F147" t="s">
        <v>277</v>
      </c>
      <c r="G147" t="s">
        <v>278</v>
      </c>
      <c r="H147" t="s">
        <v>61</v>
      </c>
      <c r="I147" t="s">
        <v>393</v>
      </c>
      <c r="J147" s="155">
        <v>44121</v>
      </c>
      <c r="K147" t="s">
        <v>280</v>
      </c>
      <c r="L147" t="s">
        <v>1708</v>
      </c>
      <c r="M147" t="s">
        <v>1764</v>
      </c>
      <c r="N147" t="s">
        <v>285</v>
      </c>
      <c r="O147" t="s">
        <v>408</v>
      </c>
      <c r="P147" t="s">
        <v>409</v>
      </c>
      <c r="Q147">
        <v>6355655</v>
      </c>
      <c r="R147" s="143" t="s">
        <v>66</v>
      </c>
      <c r="S147">
        <v>64</v>
      </c>
      <c r="T147" t="s">
        <v>1501</v>
      </c>
      <c r="U147">
        <v>4162102796</v>
      </c>
      <c r="W147" t="s">
        <v>68</v>
      </c>
      <c r="X147" t="s">
        <v>67</v>
      </c>
      <c r="Y147" t="s">
        <v>68</v>
      </c>
      <c r="Z147" t="s">
        <v>67</v>
      </c>
      <c r="AA147" t="s">
        <v>68</v>
      </c>
      <c r="AB147" t="s">
        <v>68</v>
      </c>
      <c r="AC147" t="s">
        <v>67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</row>
    <row r="148" spans="1:37">
      <c r="A148">
        <v>43</v>
      </c>
      <c r="B148" t="s">
        <v>276</v>
      </c>
      <c r="C148" t="s">
        <v>57</v>
      </c>
      <c r="D148" t="s">
        <v>58</v>
      </c>
      <c r="E148" t="s">
        <v>10</v>
      </c>
      <c r="F148" t="s">
        <v>277</v>
      </c>
      <c r="G148" t="s">
        <v>278</v>
      </c>
      <c r="H148" t="s">
        <v>61</v>
      </c>
      <c r="I148" t="s">
        <v>393</v>
      </c>
      <c r="J148" s="155">
        <v>44121</v>
      </c>
      <c r="K148" t="s">
        <v>280</v>
      </c>
      <c r="L148" t="s">
        <v>1765</v>
      </c>
      <c r="M148" t="s">
        <v>1766</v>
      </c>
      <c r="N148" t="s">
        <v>410</v>
      </c>
      <c r="O148" t="s">
        <v>411</v>
      </c>
      <c r="P148" t="s">
        <v>412</v>
      </c>
      <c r="Q148">
        <v>29731505</v>
      </c>
      <c r="R148" s="143" t="s">
        <v>66</v>
      </c>
      <c r="S148">
        <v>75</v>
      </c>
      <c r="T148" t="s">
        <v>1501</v>
      </c>
      <c r="U148">
        <v>4142697034</v>
      </c>
      <c r="W148" t="s">
        <v>68</v>
      </c>
      <c r="X148" t="s">
        <v>67</v>
      </c>
      <c r="Y148" t="s">
        <v>67</v>
      </c>
      <c r="Z148" t="s">
        <v>68</v>
      </c>
      <c r="AA148" t="s">
        <v>68</v>
      </c>
      <c r="AB148" t="s">
        <v>68</v>
      </c>
      <c r="AC148" t="s">
        <v>67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67</v>
      </c>
      <c r="AK148" t="s">
        <v>413</v>
      </c>
    </row>
    <row r="149" spans="1:37">
      <c r="A149">
        <v>44</v>
      </c>
      <c r="B149" t="s">
        <v>276</v>
      </c>
      <c r="C149" t="s">
        <v>57</v>
      </c>
      <c r="D149" t="s">
        <v>58</v>
      </c>
      <c r="E149" t="s">
        <v>10</v>
      </c>
      <c r="F149" t="s">
        <v>386</v>
      </c>
      <c r="G149" t="s">
        <v>278</v>
      </c>
      <c r="H149" t="s">
        <v>61</v>
      </c>
      <c r="I149" t="s">
        <v>393</v>
      </c>
      <c r="J149" s="155">
        <v>44121</v>
      </c>
      <c r="K149" t="s">
        <v>280</v>
      </c>
      <c r="L149" t="s">
        <v>1767</v>
      </c>
      <c r="M149" t="s">
        <v>1768</v>
      </c>
      <c r="N149" t="s">
        <v>414</v>
      </c>
      <c r="O149" t="s">
        <v>415</v>
      </c>
      <c r="P149" t="s">
        <v>416</v>
      </c>
      <c r="Q149">
        <v>25019800</v>
      </c>
      <c r="R149" s="143" t="s">
        <v>66</v>
      </c>
      <c r="S149">
        <v>24</v>
      </c>
      <c r="T149" t="s">
        <v>1490</v>
      </c>
      <c r="U149">
        <v>4161936355</v>
      </c>
      <c r="W149" t="s">
        <v>68</v>
      </c>
      <c r="X149" t="s">
        <v>67</v>
      </c>
      <c r="Y149" t="s">
        <v>67</v>
      </c>
      <c r="Z149" t="s">
        <v>67</v>
      </c>
      <c r="AA149" t="s">
        <v>67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417</v>
      </c>
    </row>
    <row r="150" spans="1:37">
      <c r="A150">
        <v>1</v>
      </c>
      <c r="B150" t="s">
        <v>13</v>
      </c>
      <c r="C150" t="s">
        <v>418</v>
      </c>
      <c r="D150" t="s">
        <v>419</v>
      </c>
      <c r="E150" t="s">
        <v>12</v>
      </c>
      <c r="F150" t="s">
        <v>420</v>
      </c>
      <c r="G150" t="s">
        <v>421</v>
      </c>
      <c r="H150" t="s">
        <v>61</v>
      </c>
      <c r="I150" t="s">
        <v>422</v>
      </c>
      <c r="J150" s="155">
        <v>44104</v>
      </c>
      <c r="K150" t="s">
        <v>423</v>
      </c>
      <c r="L150" t="s">
        <v>1769</v>
      </c>
      <c r="M150" t="s">
        <v>1770</v>
      </c>
      <c r="N150" t="s">
        <v>206</v>
      </c>
      <c r="P150" t="s">
        <v>424</v>
      </c>
      <c r="Q150">
        <v>13873845</v>
      </c>
      <c r="R150" s="143" t="s">
        <v>66</v>
      </c>
      <c r="S150">
        <v>40</v>
      </c>
      <c r="T150" t="s">
        <v>1490</v>
      </c>
      <c r="U150" t="s">
        <v>425</v>
      </c>
      <c r="W150" t="s">
        <v>67</v>
      </c>
      <c r="X150" t="s">
        <v>67</v>
      </c>
      <c r="Y150" t="s">
        <v>67</v>
      </c>
      <c r="Z150" t="s">
        <v>67</v>
      </c>
      <c r="AA150" t="s">
        <v>68</v>
      </c>
      <c r="AB150" t="s">
        <v>68</v>
      </c>
      <c r="AC150" t="s">
        <v>68</v>
      </c>
      <c r="AD150" t="s">
        <v>68</v>
      </c>
      <c r="AE150" t="s">
        <v>67</v>
      </c>
      <c r="AF150" t="s">
        <v>68</v>
      </c>
      <c r="AG150" t="s">
        <v>67</v>
      </c>
      <c r="AH150" t="s">
        <v>68</v>
      </c>
      <c r="AI150" t="s">
        <v>68</v>
      </c>
      <c r="AJ150" t="s">
        <v>68</v>
      </c>
      <c r="AK150" t="s">
        <v>426</v>
      </c>
    </row>
    <row r="151" spans="1:37">
      <c r="A151">
        <v>2</v>
      </c>
      <c r="B151" t="s">
        <v>13</v>
      </c>
      <c r="C151" t="s">
        <v>418</v>
      </c>
      <c r="D151" t="s">
        <v>419</v>
      </c>
      <c r="E151" t="s">
        <v>12</v>
      </c>
      <c r="F151" t="s">
        <v>420</v>
      </c>
      <c r="G151" t="s">
        <v>421</v>
      </c>
      <c r="H151" t="s">
        <v>61</v>
      </c>
      <c r="I151" t="s">
        <v>422</v>
      </c>
      <c r="J151" s="155">
        <v>44104</v>
      </c>
      <c r="K151" t="s">
        <v>423</v>
      </c>
      <c r="L151" t="s">
        <v>1771</v>
      </c>
      <c r="M151" t="s">
        <v>1772</v>
      </c>
      <c r="N151" t="s">
        <v>200</v>
      </c>
      <c r="P151" t="s">
        <v>427</v>
      </c>
      <c r="Q151">
        <v>28058845</v>
      </c>
      <c r="R151" s="143" t="s">
        <v>66</v>
      </c>
      <c r="S151">
        <v>21</v>
      </c>
      <c r="T151" t="s">
        <v>1490</v>
      </c>
      <c r="U151" t="s">
        <v>428</v>
      </c>
      <c r="W151" t="s">
        <v>67</v>
      </c>
      <c r="X151" t="s">
        <v>67</v>
      </c>
      <c r="Y151" t="s">
        <v>67</v>
      </c>
      <c r="Z151" t="s">
        <v>67</v>
      </c>
      <c r="AA151" t="s">
        <v>68</v>
      </c>
      <c r="AB151" t="s">
        <v>67</v>
      </c>
      <c r="AC151" t="s">
        <v>68</v>
      </c>
      <c r="AD151" t="s">
        <v>68</v>
      </c>
      <c r="AE151" t="s">
        <v>67</v>
      </c>
      <c r="AF151" t="s">
        <v>68</v>
      </c>
      <c r="AG151" t="s">
        <v>67</v>
      </c>
      <c r="AH151" t="s">
        <v>68</v>
      </c>
      <c r="AI151" t="s">
        <v>68</v>
      </c>
      <c r="AJ151" t="s">
        <v>68</v>
      </c>
      <c r="AK151" t="s">
        <v>429</v>
      </c>
    </row>
    <row r="152" spans="1:37">
      <c r="A152">
        <v>3</v>
      </c>
      <c r="B152" t="s">
        <v>13</v>
      </c>
      <c r="C152" t="s">
        <v>418</v>
      </c>
      <c r="D152" t="s">
        <v>419</v>
      </c>
      <c r="E152" t="s">
        <v>12</v>
      </c>
      <c r="F152" t="s">
        <v>420</v>
      </c>
      <c r="G152" t="s">
        <v>421</v>
      </c>
      <c r="H152" t="s">
        <v>61</v>
      </c>
      <c r="I152" t="s">
        <v>422</v>
      </c>
      <c r="J152" s="155">
        <v>44104</v>
      </c>
      <c r="K152" t="s">
        <v>423</v>
      </c>
      <c r="L152" t="s">
        <v>1773</v>
      </c>
      <c r="M152" t="s">
        <v>1774</v>
      </c>
      <c r="N152" t="s">
        <v>206</v>
      </c>
      <c r="P152" t="s">
        <v>430</v>
      </c>
      <c r="Q152">
        <v>24331529</v>
      </c>
      <c r="R152" s="143" t="s">
        <v>66</v>
      </c>
      <c r="S152">
        <v>28</v>
      </c>
      <c r="T152" t="s">
        <v>1490</v>
      </c>
      <c r="U152" t="s">
        <v>431</v>
      </c>
      <c r="W152" t="s">
        <v>67</v>
      </c>
      <c r="X152" t="s">
        <v>67</v>
      </c>
      <c r="Y152" t="s">
        <v>67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67</v>
      </c>
      <c r="AF152" t="s">
        <v>68</v>
      </c>
      <c r="AG152" t="s">
        <v>67</v>
      </c>
      <c r="AH152" t="s">
        <v>68</v>
      </c>
      <c r="AI152" t="s">
        <v>68</v>
      </c>
      <c r="AJ152" t="s">
        <v>68</v>
      </c>
      <c r="AK152" t="s">
        <v>432</v>
      </c>
    </row>
    <row r="153" spans="1:37">
      <c r="A153">
        <v>4</v>
      </c>
      <c r="B153" t="s">
        <v>13</v>
      </c>
      <c r="C153" t="s">
        <v>418</v>
      </c>
      <c r="D153" t="s">
        <v>419</v>
      </c>
      <c r="E153" t="s">
        <v>12</v>
      </c>
      <c r="F153" t="s">
        <v>420</v>
      </c>
      <c r="G153" t="s">
        <v>421</v>
      </c>
      <c r="H153" t="s">
        <v>61</v>
      </c>
      <c r="I153" t="s">
        <v>422</v>
      </c>
      <c r="J153" s="155">
        <v>44104</v>
      </c>
      <c r="K153" t="s">
        <v>423</v>
      </c>
      <c r="L153" t="s">
        <v>1775</v>
      </c>
      <c r="M153" t="s">
        <v>1776</v>
      </c>
      <c r="N153" t="s">
        <v>433</v>
      </c>
      <c r="P153" t="s">
        <v>434</v>
      </c>
      <c r="Q153">
        <v>32759289</v>
      </c>
      <c r="R153" s="143" t="s">
        <v>66</v>
      </c>
      <c r="S153">
        <v>16</v>
      </c>
      <c r="T153" t="s">
        <v>1724</v>
      </c>
      <c r="U153" t="s">
        <v>435</v>
      </c>
      <c r="W153" t="s">
        <v>67</v>
      </c>
      <c r="X153" t="s">
        <v>67</v>
      </c>
      <c r="Y153" t="s">
        <v>67</v>
      </c>
      <c r="Z153" t="s">
        <v>68</v>
      </c>
      <c r="AA153" t="s">
        <v>68</v>
      </c>
      <c r="AB153" t="s">
        <v>67</v>
      </c>
      <c r="AC153" t="s">
        <v>68</v>
      </c>
      <c r="AD153" t="s">
        <v>68</v>
      </c>
      <c r="AE153" t="s">
        <v>67</v>
      </c>
      <c r="AF153" t="s">
        <v>68</v>
      </c>
      <c r="AG153" t="s">
        <v>67</v>
      </c>
      <c r="AH153" t="s">
        <v>68</v>
      </c>
      <c r="AI153" t="s">
        <v>67</v>
      </c>
      <c r="AJ153" t="s">
        <v>68</v>
      </c>
      <c r="AK153" t="s">
        <v>436</v>
      </c>
    </row>
    <row r="154" spans="1:37">
      <c r="A154">
        <v>5</v>
      </c>
      <c r="B154" t="s">
        <v>13</v>
      </c>
      <c r="C154" t="s">
        <v>418</v>
      </c>
      <c r="D154" t="s">
        <v>419</v>
      </c>
      <c r="E154" t="s">
        <v>12</v>
      </c>
      <c r="F154" t="s">
        <v>420</v>
      </c>
      <c r="G154" t="s">
        <v>421</v>
      </c>
      <c r="H154" t="s">
        <v>61</v>
      </c>
      <c r="I154" t="s">
        <v>422</v>
      </c>
      <c r="J154" s="155">
        <v>44104</v>
      </c>
      <c r="K154" t="s">
        <v>423</v>
      </c>
      <c r="L154" t="s">
        <v>1777</v>
      </c>
      <c r="M154" t="s">
        <v>1778</v>
      </c>
      <c r="N154" t="s">
        <v>437</v>
      </c>
      <c r="P154" t="s">
        <v>438</v>
      </c>
      <c r="Q154">
        <v>29677846</v>
      </c>
      <c r="R154" s="143" t="s">
        <v>66</v>
      </c>
      <c r="S154">
        <v>20</v>
      </c>
      <c r="T154" t="s">
        <v>1490</v>
      </c>
      <c r="U154" t="s">
        <v>439</v>
      </c>
      <c r="W154" t="s">
        <v>67</v>
      </c>
      <c r="X154" t="s">
        <v>67</v>
      </c>
      <c r="Y154" t="s">
        <v>67</v>
      </c>
      <c r="Z154" t="s">
        <v>68</v>
      </c>
      <c r="AA154" t="s">
        <v>68</v>
      </c>
      <c r="AB154" t="s">
        <v>67</v>
      </c>
      <c r="AC154" t="s">
        <v>68</v>
      </c>
      <c r="AD154" t="s">
        <v>68</v>
      </c>
      <c r="AE154" t="s">
        <v>67</v>
      </c>
      <c r="AF154" t="s">
        <v>68</v>
      </c>
      <c r="AG154" t="s">
        <v>67</v>
      </c>
      <c r="AH154" t="s">
        <v>68</v>
      </c>
      <c r="AI154" t="s">
        <v>68</v>
      </c>
      <c r="AJ154" t="s">
        <v>68</v>
      </c>
      <c r="AK154" t="s">
        <v>440</v>
      </c>
    </row>
    <row r="155" spans="1:37">
      <c r="A155">
        <v>6</v>
      </c>
      <c r="B155" t="s">
        <v>13</v>
      </c>
      <c r="C155" t="s">
        <v>418</v>
      </c>
      <c r="D155" t="s">
        <v>419</v>
      </c>
      <c r="E155" t="s">
        <v>12</v>
      </c>
      <c r="F155" t="s">
        <v>420</v>
      </c>
      <c r="G155" t="s">
        <v>421</v>
      </c>
      <c r="H155" t="s">
        <v>61</v>
      </c>
      <c r="I155" t="s">
        <v>422</v>
      </c>
      <c r="J155" s="155">
        <v>44104</v>
      </c>
      <c r="K155" t="s">
        <v>423</v>
      </c>
      <c r="L155" t="s">
        <v>1779</v>
      </c>
      <c r="M155" t="s">
        <v>1780</v>
      </c>
      <c r="N155" t="s">
        <v>441</v>
      </c>
      <c r="P155" t="s">
        <v>442</v>
      </c>
      <c r="Q155">
        <v>31187341</v>
      </c>
      <c r="R155" s="143" t="s">
        <v>66</v>
      </c>
      <c r="S155">
        <v>18</v>
      </c>
      <c r="T155" t="s">
        <v>1490</v>
      </c>
      <c r="U155" t="s">
        <v>443</v>
      </c>
      <c r="W155" t="s">
        <v>67</v>
      </c>
      <c r="X155" t="s">
        <v>67</v>
      </c>
      <c r="Y155" t="s">
        <v>67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67</v>
      </c>
      <c r="AF155" t="s">
        <v>68</v>
      </c>
      <c r="AG155" t="s">
        <v>67</v>
      </c>
      <c r="AH155" t="s">
        <v>68</v>
      </c>
      <c r="AI155" t="s">
        <v>67</v>
      </c>
      <c r="AJ155" t="s">
        <v>68</v>
      </c>
      <c r="AK155" t="s">
        <v>426</v>
      </c>
    </row>
    <row r="156" spans="1:37">
      <c r="A156">
        <v>7</v>
      </c>
      <c r="B156" t="s">
        <v>13</v>
      </c>
      <c r="C156" t="s">
        <v>418</v>
      </c>
      <c r="D156" t="s">
        <v>419</v>
      </c>
      <c r="E156" t="s">
        <v>12</v>
      </c>
      <c r="F156" t="s">
        <v>420</v>
      </c>
      <c r="G156" t="s">
        <v>421</v>
      </c>
      <c r="H156" t="s">
        <v>61</v>
      </c>
      <c r="I156" t="s">
        <v>422</v>
      </c>
      <c r="J156" s="155">
        <v>44104</v>
      </c>
      <c r="K156" t="s">
        <v>423</v>
      </c>
      <c r="L156" t="s">
        <v>1781</v>
      </c>
      <c r="M156" t="s">
        <v>1782</v>
      </c>
      <c r="N156" t="s">
        <v>444</v>
      </c>
      <c r="P156" t="s">
        <v>445</v>
      </c>
      <c r="Q156">
        <v>20356624</v>
      </c>
      <c r="R156" s="143" t="s">
        <v>66</v>
      </c>
      <c r="S156">
        <v>29</v>
      </c>
      <c r="T156" t="s">
        <v>1490</v>
      </c>
      <c r="U156" t="s">
        <v>446</v>
      </c>
      <c r="W156" t="s">
        <v>67</v>
      </c>
      <c r="X156" t="s">
        <v>67</v>
      </c>
      <c r="Y156" t="s">
        <v>67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67</v>
      </c>
      <c r="AF156" t="s">
        <v>68</v>
      </c>
      <c r="AG156" t="s">
        <v>67</v>
      </c>
      <c r="AH156" t="s">
        <v>68</v>
      </c>
      <c r="AI156" t="s">
        <v>68</v>
      </c>
      <c r="AJ156" t="s">
        <v>68</v>
      </c>
      <c r="AK156" t="s">
        <v>426</v>
      </c>
    </row>
    <row r="157" spans="1:37">
      <c r="A157">
        <v>8</v>
      </c>
      <c r="B157" t="s">
        <v>13</v>
      </c>
      <c r="C157" t="s">
        <v>418</v>
      </c>
      <c r="D157" t="s">
        <v>419</v>
      </c>
      <c r="E157" t="s">
        <v>12</v>
      </c>
      <c r="F157" t="s">
        <v>420</v>
      </c>
      <c r="G157" t="s">
        <v>421</v>
      </c>
      <c r="H157" t="s">
        <v>61</v>
      </c>
      <c r="I157" t="s">
        <v>422</v>
      </c>
      <c r="J157" s="155">
        <v>44104</v>
      </c>
      <c r="K157" t="s">
        <v>423</v>
      </c>
      <c r="L157" t="s">
        <v>1783</v>
      </c>
      <c r="M157" t="s">
        <v>1784</v>
      </c>
      <c r="N157" t="s">
        <v>170</v>
      </c>
      <c r="P157" t="s">
        <v>447</v>
      </c>
      <c r="Q157">
        <v>14032923</v>
      </c>
      <c r="R157" s="143" t="s">
        <v>66</v>
      </c>
      <c r="S157">
        <v>42</v>
      </c>
      <c r="T157" t="s">
        <v>1490</v>
      </c>
      <c r="U157" t="s">
        <v>448</v>
      </c>
      <c r="W157" t="s">
        <v>67</v>
      </c>
      <c r="X157" t="s">
        <v>67</v>
      </c>
      <c r="Y157" t="s">
        <v>67</v>
      </c>
      <c r="Z157" t="s">
        <v>67</v>
      </c>
      <c r="AA157" t="s">
        <v>68</v>
      </c>
      <c r="AB157" t="s">
        <v>68</v>
      </c>
      <c r="AC157" t="s">
        <v>68</v>
      </c>
      <c r="AD157" t="s">
        <v>68</v>
      </c>
      <c r="AE157" t="s">
        <v>67</v>
      </c>
      <c r="AF157" t="s">
        <v>68</v>
      </c>
      <c r="AG157" t="s">
        <v>67</v>
      </c>
      <c r="AH157" t="s">
        <v>68</v>
      </c>
      <c r="AI157" t="s">
        <v>68</v>
      </c>
      <c r="AJ157" t="s">
        <v>68</v>
      </c>
      <c r="AK157" t="s">
        <v>449</v>
      </c>
    </row>
    <row r="158" spans="1:37">
      <c r="A158">
        <v>9</v>
      </c>
      <c r="B158" t="s">
        <v>13</v>
      </c>
      <c r="C158" t="s">
        <v>418</v>
      </c>
      <c r="D158" t="s">
        <v>419</v>
      </c>
      <c r="E158" t="s">
        <v>12</v>
      </c>
      <c r="F158" t="s">
        <v>420</v>
      </c>
      <c r="G158" t="s">
        <v>421</v>
      </c>
      <c r="H158" t="s">
        <v>61</v>
      </c>
      <c r="I158" t="s">
        <v>422</v>
      </c>
      <c r="J158" s="155">
        <v>44104</v>
      </c>
      <c r="K158" t="s">
        <v>423</v>
      </c>
      <c r="L158" t="s">
        <v>1582</v>
      </c>
      <c r="M158" t="s">
        <v>1583</v>
      </c>
      <c r="N158" t="s">
        <v>450</v>
      </c>
      <c r="P158" t="s">
        <v>451</v>
      </c>
      <c r="Q158">
        <v>20756808</v>
      </c>
      <c r="R158" s="143" t="s">
        <v>66</v>
      </c>
      <c r="S158">
        <v>27</v>
      </c>
      <c r="T158" t="s">
        <v>1490</v>
      </c>
      <c r="U158" t="s">
        <v>452</v>
      </c>
      <c r="W158" t="s">
        <v>67</v>
      </c>
      <c r="X158" t="s">
        <v>67</v>
      </c>
      <c r="Y158" t="s">
        <v>67</v>
      </c>
      <c r="Z158" t="s">
        <v>68</v>
      </c>
      <c r="AA158" t="s">
        <v>68</v>
      </c>
      <c r="AB158" t="s">
        <v>67</v>
      </c>
      <c r="AC158" t="s">
        <v>68</v>
      </c>
      <c r="AD158" t="s">
        <v>68</v>
      </c>
      <c r="AE158" t="s">
        <v>67</v>
      </c>
      <c r="AF158" t="s">
        <v>68</v>
      </c>
      <c r="AG158" t="s">
        <v>67</v>
      </c>
      <c r="AH158" t="s">
        <v>68</v>
      </c>
      <c r="AI158" t="s">
        <v>68</v>
      </c>
      <c r="AJ158" t="s">
        <v>68</v>
      </c>
      <c r="AK158" t="s">
        <v>429</v>
      </c>
    </row>
    <row r="159" spans="1:37">
      <c r="A159">
        <v>10</v>
      </c>
      <c r="B159" t="s">
        <v>13</v>
      </c>
      <c r="C159" t="s">
        <v>418</v>
      </c>
      <c r="D159" t="s">
        <v>419</v>
      </c>
      <c r="E159" t="s">
        <v>12</v>
      </c>
      <c r="F159" t="s">
        <v>420</v>
      </c>
      <c r="G159" t="s">
        <v>421</v>
      </c>
      <c r="H159" t="s">
        <v>61</v>
      </c>
      <c r="I159" t="s">
        <v>422</v>
      </c>
      <c r="J159" s="155">
        <v>44104</v>
      </c>
      <c r="K159" t="s">
        <v>423</v>
      </c>
      <c r="L159" t="s">
        <v>1785</v>
      </c>
      <c r="M159" t="s">
        <v>1786</v>
      </c>
      <c r="N159" t="s">
        <v>441</v>
      </c>
      <c r="P159" t="s">
        <v>453</v>
      </c>
      <c r="Q159">
        <v>13778614</v>
      </c>
      <c r="R159" s="143" t="s">
        <v>66</v>
      </c>
      <c r="S159">
        <v>42</v>
      </c>
      <c r="T159" t="s">
        <v>1490</v>
      </c>
      <c r="U159" t="s">
        <v>454</v>
      </c>
      <c r="W159" t="s">
        <v>67</v>
      </c>
      <c r="X159" t="s">
        <v>67</v>
      </c>
      <c r="Y159" t="s">
        <v>67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67</v>
      </c>
      <c r="AF159" t="s">
        <v>68</v>
      </c>
      <c r="AG159" t="s">
        <v>67</v>
      </c>
      <c r="AH159" t="s">
        <v>68</v>
      </c>
      <c r="AI159" t="s">
        <v>68</v>
      </c>
      <c r="AJ159" t="s">
        <v>68</v>
      </c>
      <c r="AK159" t="s">
        <v>426</v>
      </c>
    </row>
    <row r="160" spans="1:37">
      <c r="A160">
        <v>11</v>
      </c>
      <c r="B160" t="s">
        <v>13</v>
      </c>
      <c r="C160" t="s">
        <v>418</v>
      </c>
      <c r="D160" t="s">
        <v>419</v>
      </c>
      <c r="E160" t="s">
        <v>12</v>
      </c>
      <c r="F160" t="s">
        <v>455</v>
      </c>
      <c r="G160" t="s">
        <v>421</v>
      </c>
      <c r="H160" t="s">
        <v>61</v>
      </c>
      <c r="I160" t="s">
        <v>422</v>
      </c>
      <c r="J160" s="155">
        <v>44104</v>
      </c>
      <c r="K160" t="s">
        <v>423</v>
      </c>
      <c r="L160" t="s">
        <v>1787</v>
      </c>
      <c r="M160" t="s">
        <v>1788</v>
      </c>
      <c r="N160" t="s">
        <v>168</v>
      </c>
      <c r="P160" t="s">
        <v>456</v>
      </c>
      <c r="Q160">
        <v>11601821</v>
      </c>
      <c r="R160" s="143" t="s">
        <v>66</v>
      </c>
      <c r="S160">
        <v>47</v>
      </c>
      <c r="T160" t="s">
        <v>1490</v>
      </c>
      <c r="W160" t="s">
        <v>67</v>
      </c>
      <c r="X160" t="s">
        <v>67</v>
      </c>
      <c r="Y160" t="s">
        <v>67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67</v>
      </c>
      <c r="AF160" t="s">
        <v>68</v>
      </c>
      <c r="AG160" t="s">
        <v>67</v>
      </c>
      <c r="AH160" t="s">
        <v>68</v>
      </c>
      <c r="AI160" t="s">
        <v>68</v>
      </c>
      <c r="AJ160" t="s">
        <v>68</v>
      </c>
    </row>
    <row r="161" spans="1:37">
      <c r="A161">
        <v>12</v>
      </c>
      <c r="B161" t="s">
        <v>13</v>
      </c>
      <c r="C161" t="s">
        <v>418</v>
      </c>
      <c r="D161" t="s">
        <v>419</v>
      </c>
      <c r="E161" t="s">
        <v>12</v>
      </c>
      <c r="F161" t="s">
        <v>457</v>
      </c>
      <c r="G161" t="s">
        <v>421</v>
      </c>
      <c r="H161" t="s">
        <v>61</v>
      </c>
      <c r="I161" t="s">
        <v>422</v>
      </c>
      <c r="J161" s="155">
        <v>44104</v>
      </c>
      <c r="K161" t="s">
        <v>423</v>
      </c>
      <c r="L161" t="s">
        <v>1611</v>
      </c>
      <c r="M161" t="s">
        <v>1612</v>
      </c>
      <c r="N161" t="s">
        <v>250</v>
      </c>
      <c r="O161" t="s">
        <v>458</v>
      </c>
      <c r="P161" t="s">
        <v>97</v>
      </c>
      <c r="Q161">
        <v>25218159</v>
      </c>
      <c r="R161" s="143" t="s">
        <v>66</v>
      </c>
      <c r="S161">
        <v>55</v>
      </c>
      <c r="T161" t="s">
        <v>1501</v>
      </c>
      <c r="W161" t="s">
        <v>67</v>
      </c>
      <c r="X161" t="s">
        <v>67</v>
      </c>
      <c r="Y161" t="s">
        <v>67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67</v>
      </c>
      <c r="AF161" t="s">
        <v>68</v>
      </c>
      <c r="AG161" t="s">
        <v>67</v>
      </c>
      <c r="AH161" t="s">
        <v>68</v>
      </c>
      <c r="AI161" t="s">
        <v>68</v>
      </c>
      <c r="AJ161" t="s">
        <v>68</v>
      </c>
    </row>
    <row r="162" spans="1:37">
      <c r="A162">
        <v>13</v>
      </c>
      <c r="B162" t="s">
        <v>13</v>
      </c>
      <c r="C162" t="s">
        <v>418</v>
      </c>
      <c r="D162" t="s">
        <v>419</v>
      </c>
      <c r="E162" t="s">
        <v>12</v>
      </c>
      <c r="F162" t="s">
        <v>459</v>
      </c>
      <c r="G162" t="s">
        <v>421</v>
      </c>
      <c r="H162" t="s">
        <v>61</v>
      </c>
      <c r="I162" t="s">
        <v>422</v>
      </c>
      <c r="J162" s="155">
        <v>44104</v>
      </c>
      <c r="K162" t="s">
        <v>423</v>
      </c>
      <c r="L162" t="s">
        <v>1789</v>
      </c>
      <c r="M162" t="s">
        <v>1790</v>
      </c>
      <c r="N162" t="s">
        <v>460</v>
      </c>
      <c r="P162" t="s">
        <v>461</v>
      </c>
      <c r="Q162">
        <v>14197781</v>
      </c>
      <c r="R162" s="143" t="s">
        <v>66</v>
      </c>
      <c r="S162">
        <v>43</v>
      </c>
      <c r="T162" t="s">
        <v>1490</v>
      </c>
      <c r="U162" t="s">
        <v>462</v>
      </c>
      <c r="W162" t="s">
        <v>67</v>
      </c>
      <c r="X162" t="s">
        <v>67</v>
      </c>
      <c r="Y162" t="s">
        <v>67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67</v>
      </c>
      <c r="AF162" t="s">
        <v>68</v>
      </c>
      <c r="AG162" t="s">
        <v>67</v>
      </c>
      <c r="AH162" t="s">
        <v>68</v>
      </c>
      <c r="AI162" t="s">
        <v>68</v>
      </c>
      <c r="AJ162" t="s">
        <v>68</v>
      </c>
    </row>
    <row r="163" spans="1:37">
      <c r="A163">
        <v>14</v>
      </c>
      <c r="B163" t="s">
        <v>13</v>
      </c>
      <c r="C163" t="s">
        <v>418</v>
      </c>
      <c r="D163" t="s">
        <v>419</v>
      </c>
      <c r="E163" t="s">
        <v>12</v>
      </c>
      <c r="F163" t="s">
        <v>463</v>
      </c>
      <c r="G163" t="s">
        <v>421</v>
      </c>
      <c r="H163" t="s">
        <v>61</v>
      </c>
      <c r="I163" t="s">
        <v>422</v>
      </c>
      <c r="J163" s="155">
        <v>44104</v>
      </c>
      <c r="K163" t="s">
        <v>423</v>
      </c>
      <c r="L163" t="s">
        <v>1791</v>
      </c>
      <c r="M163" t="s">
        <v>1792</v>
      </c>
      <c r="N163" t="s">
        <v>464</v>
      </c>
      <c r="P163" t="s">
        <v>465</v>
      </c>
      <c r="Q163">
        <v>19873904</v>
      </c>
      <c r="R163" s="143" t="s">
        <v>66</v>
      </c>
      <c r="S163">
        <v>30</v>
      </c>
      <c r="T163" t="s">
        <v>1490</v>
      </c>
      <c r="U163" t="s">
        <v>466</v>
      </c>
      <c r="W163" t="s">
        <v>67</v>
      </c>
      <c r="X163" t="s">
        <v>67</v>
      </c>
      <c r="Y163" t="s">
        <v>67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67</v>
      </c>
      <c r="AF163" t="s">
        <v>68</v>
      </c>
      <c r="AG163" t="s">
        <v>67</v>
      </c>
      <c r="AH163" t="s">
        <v>68</v>
      </c>
      <c r="AI163" t="s">
        <v>68</v>
      </c>
      <c r="AJ163" t="s">
        <v>68</v>
      </c>
    </row>
    <row r="164" spans="1:37">
      <c r="A164">
        <v>15</v>
      </c>
      <c r="B164" t="s">
        <v>13</v>
      </c>
      <c r="C164" t="s">
        <v>418</v>
      </c>
      <c r="D164" t="s">
        <v>419</v>
      </c>
      <c r="E164" t="s">
        <v>12</v>
      </c>
      <c r="F164" t="s">
        <v>467</v>
      </c>
      <c r="G164" t="s">
        <v>421</v>
      </c>
      <c r="H164" t="s">
        <v>61</v>
      </c>
      <c r="I164" t="s">
        <v>422</v>
      </c>
      <c r="J164" s="155">
        <v>44104</v>
      </c>
      <c r="K164" t="s">
        <v>423</v>
      </c>
      <c r="L164" t="s">
        <v>1793</v>
      </c>
      <c r="M164" t="s">
        <v>1794</v>
      </c>
      <c r="N164" t="s">
        <v>468</v>
      </c>
      <c r="P164" t="s">
        <v>469</v>
      </c>
      <c r="Q164">
        <v>17760562</v>
      </c>
      <c r="R164" s="143" t="s">
        <v>66</v>
      </c>
      <c r="S164">
        <v>35</v>
      </c>
      <c r="T164" t="s">
        <v>1490</v>
      </c>
      <c r="U164" t="s">
        <v>470</v>
      </c>
      <c r="W164" t="s">
        <v>67</v>
      </c>
      <c r="X164" t="s">
        <v>67</v>
      </c>
      <c r="Y164" t="s">
        <v>67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67</v>
      </c>
      <c r="AF164" t="s">
        <v>68</v>
      </c>
      <c r="AG164" t="s">
        <v>67</v>
      </c>
      <c r="AH164" t="s">
        <v>68</v>
      </c>
      <c r="AI164" t="s">
        <v>68</v>
      </c>
      <c r="AJ164" t="s">
        <v>68</v>
      </c>
    </row>
    <row r="165" spans="1:37">
      <c r="A165">
        <v>16</v>
      </c>
      <c r="B165" t="s">
        <v>13</v>
      </c>
      <c r="C165" t="s">
        <v>418</v>
      </c>
      <c r="D165" t="s">
        <v>419</v>
      </c>
      <c r="E165" t="s">
        <v>12</v>
      </c>
      <c r="F165" t="s">
        <v>471</v>
      </c>
      <c r="G165" t="s">
        <v>421</v>
      </c>
      <c r="H165" t="s">
        <v>61</v>
      </c>
      <c r="I165" t="s">
        <v>422</v>
      </c>
      <c r="J165" s="155">
        <v>44104</v>
      </c>
      <c r="K165" t="s">
        <v>423</v>
      </c>
      <c r="L165" t="s">
        <v>1795</v>
      </c>
      <c r="M165" t="s">
        <v>1796</v>
      </c>
      <c r="N165" t="s">
        <v>472</v>
      </c>
      <c r="P165" t="s">
        <v>97</v>
      </c>
      <c r="Q165">
        <v>9374386</v>
      </c>
      <c r="R165" s="143" t="s">
        <v>66</v>
      </c>
      <c r="S165">
        <v>48</v>
      </c>
      <c r="T165" t="s">
        <v>1490</v>
      </c>
      <c r="U165" t="s">
        <v>473</v>
      </c>
      <c r="W165" t="s">
        <v>67</v>
      </c>
      <c r="X165" t="s">
        <v>67</v>
      </c>
      <c r="Y165" t="s">
        <v>67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67</v>
      </c>
      <c r="AF165" t="s">
        <v>68</v>
      </c>
      <c r="AG165" t="s">
        <v>67</v>
      </c>
      <c r="AH165" t="s">
        <v>68</v>
      </c>
      <c r="AI165" t="s">
        <v>68</v>
      </c>
      <c r="AJ165" t="s">
        <v>68</v>
      </c>
    </row>
    <row r="166" spans="1:37">
      <c r="A166">
        <v>17</v>
      </c>
      <c r="B166" t="s">
        <v>13</v>
      </c>
      <c r="C166" t="s">
        <v>418</v>
      </c>
      <c r="D166" t="s">
        <v>419</v>
      </c>
      <c r="E166" t="s">
        <v>12</v>
      </c>
      <c r="F166" t="s">
        <v>92</v>
      </c>
      <c r="G166" t="s">
        <v>421</v>
      </c>
      <c r="H166" t="s">
        <v>61</v>
      </c>
      <c r="I166" t="s">
        <v>422</v>
      </c>
      <c r="J166" s="155">
        <v>44104</v>
      </c>
      <c r="K166" t="s">
        <v>423</v>
      </c>
      <c r="L166" t="s">
        <v>1797</v>
      </c>
      <c r="M166" t="s">
        <v>1798</v>
      </c>
      <c r="N166" t="s">
        <v>168</v>
      </c>
      <c r="P166" t="s">
        <v>474</v>
      </c>
      <c r="Q166">
        <v>4024093</v>
      </c>
      <c r="R166" s="143" t="s">
        <v>66</v>
      </c>
      <c r="S166">
        <v>70</v>
      </c>
      <c r="T166" t="s">
        <v>1501</v>
      </c>
      <c r="W166" t="s">
        <v>67</v>
      </c>
      <c r="X166" t="s">
        <v>67</v>
      </c>
      <c r="Y166" t="s">
        <v>67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67</v>
      </c>
      <c r="AF166" t="s">
        <v>68</v>
      </c>
      <c r="AG166" t="s">
        <v>67</v>
      </c>
      <c r="AH166" t="s">
        <v>68</v>
      </c>
      <c r="AI166" t="s">
        <v>68</v>
      </c>
      <c r="AJ166" t="s">
        <v>68</v>
      </c>
    </row>
    <row r="167" spans="1:37">
      <c r="A167">
        <v>18</v>
      </c>
      <c r="B167" t="s">
        <v>13</v>
      </c>
      <c r="C167" t="s">
        <v>418</v>
      </c>
      <c r="D167" t="s">
        <v>419</v>
      </c>
      <c r="E167" t="s">
        <v>12</v>
      </c>
      <c r="F167" t="s">
        <v>475</v>
      </c>
      <c r="G167" t="s">
        <v>421</v>
      </c>
      <c r="H167" t="s">
        <v>61</v>
      </c>
      <c r="I167" t="s">
        <v>422</v>
      </c>
      <c r="J167" s="155">
        <v>44104</v>
      </c>
      <c r="K167" t="s">
        <v>423</v>
      </c>
      <c r="L167" t="s">
        <v>1799</v>
      </c>
      <c r="M167" t="s">
        <v>1800</v>
      </c>
      <c r="N167" t="s">
        <v>476</v>
      </c>
      <c r="O167" t="s">
        <v>477</v>
      </c>
      <c r="P167" t="s">
        <v>478</v>
      </c>
      <c r="Q167">
        <v>6398262</v>
      </c>
      <c r="R167" s="143" t="s">
        <v>66</v>
      </c>
      <c r="S167">
        <v>57</v>
      </c>
      <c r="T167" t="s">
        <v>1501</v>
      </c>
      <c r="U167" t="s">
        <v>479</v>
      </c>
      <c r="V167" t="s">
        <v>480</v>
      </c>
      <c r="W167" t="s">
        <v>67</v>
      </c>
      <c r="X167" t="s">
        <v>67</v>
      </c>
      <c r="Y167" t="s">
        <v>67</v>
      </c>
      <c r="Z167" t="s">
        <v>68</v>
      </c>
      <c r="AA167" t="s">
        <v>68</v>
      </c>
      <c r="AB167" t="s">
        <v>68</v>
      </c>
      <c r="AC167" t="s">
        <v>67</v>
      </c>
      <c r="AD167" t="s">
        <v>68</v>
      </c>
      <c r="AE167" t="s">
        <v>67</v>
      </c>
      <c r="AF167" t="s">
        <v>68</v>
      </c>
      <c r="AG167" t="s">
        <v>67</v>
      </c>
      <c r="AH167" t="s">
        <v>68</v>
      </c>
      <c r="AI167" t="s">
        <v>68</v>
      </c>
      <c r="AJ167" t="s">
        <v>68</v>
      </c>
      <c r="AK167" t="s">
        <v>481</v>
      </c>
    </row>
    <row r="168" spans="1:37">
      <c r="A168">
        <v>19</v>
      </c>
      <c r="B168" t="s">
        <v>13</v>
      </c>
      <c r="C168" t="s">
        <v>418</v>
      </c>
      <c r="D168" t="s">
        <v>419</v>
      </c>
      <c r="E168" t="s">
        <v>12</v>
      </c>
      <c r="F168" t="s">
        <v>459</v>
      </c>
      <c r="G168" t="s">
        <v>421</v>
      </c>
      <c r="H168" t="s">
        <v>61</v>
      </c>
      <c r="I168" t="s">
        <v>422</v>
      </c>
      <c r="J168" s="155">
        <v>44104</v>
      </c>
      <c r="K168" t="s">
        <v>423</v>
      </c>
      <c r="L168" t="s">
        <v>1801</v>
      </c>
      <c r="M168" t="s">
        <v>1802</v>
      </c>
      <c r="N168" t="s">
        <v>482</v>
      </c>
      <c r="O168" t="s">
        <v>483</v>
      </c>
      <c r="P168" t="s">
        <v>161</v>
      </c>
      <c r="Q168">
        <v>6391693</v>
      </c>
      <c r="R168" s="143" t="s">
        <v>66</v>
      </c>
      <c r="S168">
        <v>59</v>
      </c>
      <c r="T168" t="s">
        <v>1501</v>
      </c>
      <c r="U168" t="s">
        <v>484</v>
      </c>
      <c r="W168" t="s">
        <v>67</v>
      </c>
      <c r="X168" t="s">
        <v>67</v>
      </c>
      <c r="Y168" t="s">
        <v>67</v>
      </c>
      <c r="Z168" t="s">
        <v>68</v>
      </c>
      <c r="AA168" t="s">
        <v>68</v>
      </c>
      <c r="AB168" t="s">
        <v>68</v>
      </c>
      <c r="AC168" t="s">
        <v>67</v>
      </c>
      <c r="AD168" t="s">
        <v>68</v>
      </c>
      <c r="AE168" t="s">
        <v>67</v>
      </c>
      <c r="AF168" t="s">
        <v>68</v>
      </c>
      <c r="AG168" t="s">
        <v>67</v>
      </c>
      <c r="AH168" t="s">
        <v>68</v>
      </c>
      <c r="AI168" t="s">
        <v>68</v>
      </c>
      <c r="AJ168" t="s">
        <v>68</v>
      </c>
      <c r="AK168" t="s">
        <v>481</v>
      </c>
    </row>
    <row r="169" spans="1:37">
      <c r="A169">
        <v>20</v>
      </c>
      <c r="B169" t="s">
        <v>13</v>
      </c>
      <c r="C169" t="s">
        <v>418</v>
      </c>
      <c r="D169" t="s">
        <v>419</v>
      </c>
      <c r="E169" t="s">
        <v>12</v>
      </c>
      <c r="F169" t="s">
        <v>485</v>
      </c>
      <c r="G169" t="s">
        <v>421</v>
      </c>
      <c r="H169" t="s">
        <v>61</v>
      </c>
      <c r="I169" t="s">
        <v>422</v>
      </c>
      <c r="J169" s="155">
        <v>44104</v>
      </c>
      <c r="K169" t="s">
        <v>423</v>
      </c>
      <c r="L169" t="s">
        <v>1803</v>
      </c>
      <c r="M169" t="s">
        <v>1804</v>
      </c>
      <c r="N169" t="s">
        <v>486</v>
      </c>
      <c r="O169" t="s">
        <v>487</v>
      </c>
      <c r="P169" t="s">
        <v>220</v>
      </c>
      <c r="Q169">
        <v>3750991</v>
      </c>
      <c r="R169" s="143" t="s">
        <v>66</v>
      </c>
      <c r="S169">
        <v>70</v>
      </c>
      <c r="T169" t="s">
        <v>1501</v>
      </c>
      <c r="U169" t="s">
        <v>488</v>
      </c>
      <c r="W169" t="s">
        <v>67</v>
      </c>
      <c r="X169" t="s">
        <v>67</v>
      </c>
      <c r="Y169" t="s">
        <v>67</v>
      </c>
      <c r="Z169" t="s">
        <v>68</v>
      </c>
      <c r="AA169" t="s">
        <v>68</v>
      </c>
      <c r="AB169" t="s">
        <v>68</v>
      </c>
      <c r="AC169" t="s">
        <v>67</v>
      </c>
      <c r="AD169" t="s">
        <v>68</v>
      </c>
      <c r="AE169" t="s">
        <v>67</v>
      </c>
      <c r="AF169" t="s">
        <v>68</v>
      </c>
      <c r="AG169" t="s">
        <v>67</v>
      </c>
      <c r="AH169" t="s">
        <v>68</v>
      </c>
      <c r="AI169" t="s">
        <v>68</v>
      </c>
      <c r="AJ169" t="s">
        <v>68</v>
      </c>
    </row>
    <row r="170" spans="1:37">
      <c r="A170">
        <v>21</v>
      </c>
      <c r="B170" t="s">
        <v>13</v>
      </c>
      <c r="C170" t="s">
        <v>418</v>
      </c>
      <c r="D170" t="s">
        <v>419</v>
      </c>
      <c r="E170" t="s">
        <v>12</v>
      </c>
      <c r="F170" t="s">
        <v>459</v>
      </c>
      <c r="G170" t="s">
        <v>421</v>
      </c>
      <c r="H170" t="s">
        <v>61</v>
      </c>
      <c r="I170" t="s">
        <v>422</v>
      </c>
      <c r="J170" s="155">
        <v>44104</v>
      </c>
      <c r="K170" t="s">
        <v>423</v>
      </c>
      <c r="L170" t="s">
        <v>1805</v>
      </c>
      <c r="M170" t="s">
        <v>1806</v>
      </c>
      <c r="N170" t="s">
        <v>64</v>
      </c>
      <c r="O170" t="s">
        <v>458</v>
      </c>
      <c r="P170" t="s">
        <v>489</v>
      </c>
      <c r="Q170">
        <v>9971275</v>
      </c>
      <c r="R170" s="143" t="s">
        <v>66</v>
      </c>
      <c r="S170">
        <v>48</v>
      </c>
      <c r="T170" t="s">
        <v>1490</v>
      </c>
      <c r="U170" t="s">
        <v>490</v>
      </c>
      <c r="V170" t="s">
        <v>491</v>
      </c>
      <c r="W170" t="s">
        <v>67</v>
      </c>
      <c r="X170" t="s">
        <v>67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67</v>
      </c>
      <c r="AF170" t="s">
        <v>68</v>
      </c>
      <c r="AG170" t="s">
        <v>67</v>
      </c>
      <c r="AH170" t="s">
        <v>68</v>
      </c>
      <c r="AI170" t="s">
        <v>68</v>
      </c>
      <c r="AJ170" t="s">
        <v>68</v>
      </c>
    </row>
    <row r="171" spans="1:37">
      <c r="A171">
        <v>22</v>
      </c>
      <c r="B171" t="s">
        <v>13</v>
      </c>
      <c r="C171" t="s">
        <v>418</v>
      </c>
      <c r="D171" t="s">
        <v>419</v>
      </c>
      <c r="E171" t="s">
        <v>12</v>
      </c>
      <c r="F171" t="s">
        <v>492</v>
      </c>
      <c r="G171" t="s">
        <v>421</v>
      </c>
      <c r="H171" t="s">
        <v>61</v>
      </c>
      <c r="I171" t="s">
        <v>422</v>
      </c>
      <c r="J171" s="155">
        <v>44104</v>
      </c>
      <c r="K171" t="s">
        <v>423</v>
      </c>
      <c r="L171" t="s">
        <v>1807</v>
      </c>
      <c r="M171" t="s">
        <v>1808</v>
      </c>
      <c r="N171" t="s">
        <v>493</v>
      </c>
      <c r="O171" t="s">
        <v>494</v>
      </c>
      <c r="P171" t="s">
        <v>495</v>
      </c>
      <c r="Q171">
        <v>6060446</v>
      </c>
      <c r="R171" s="143" t="s">
        <v>66</v>
      </c>
      <c r="S171">
        <v>66</v>
      </c>
      <c r="T171" t="s">
        <v>1501</v>
      </c>
      <c r="U171" t="s">
        <v>496</v>
      </c>
      <c r="W171" t="s">
        <v>67</v>
      </c>
      <c r="X171" t="s">
        <v>67</v>
      </c>
      <c r="Y171" t="s">
        <v>67</v>
      </c>
      <c r="Z171" t="s">
        <v>68</v>
      </c>
      <c r="AA171" t="s">
        <v>68</v>
      </c>
      <c r="AB171" t="s">
        <v>68</v>
      </c>
      <c r="AC171" t="s">
        <v>67</v>
      </c>
      <c r="AD171" t="s">
        <v>68</v>
      </c>
      <c r="AE171" t="s">
        <v>67</v>
      </c>
      <c r="AF171" t="s">
        <v>68</v>
      </c>
      <c r="AG171" t="s">
        <v>67</v>
      </c>
      <c r="AH171" t="s">
        <v>68</v>
      </c>
      <c r="AI171" t="s">
        <v>68</v>
      </c>
      <c r="AJ171" t="s">
        <v>68</v>
      </c>
      <c r="AK171" t="s">
        <v>497</v>
      </c>
    </row>
    <row r="172" spans="1:37">
      <c r="A172">
        <v>23</v>
      </c>
      <c r="B172" t="s">
        <v>13</v>
      </c>
      <c r="C172" t="s">
        <v>418</v>
      </c>
      <c r="D172" t="s">
        <v>419</v>
      </c>
      <c r="E172" t="s">
        <v>12</v>
      </c>
      <c r="F172" t="s">
        <v>492</v>
      </c>
      <c r="G172" t="s">
        <v>421</v>
      </c>
      <c r="H172" t="s">
        <v>61</v>
      </c>
      <c r="I172" t="s">
        <v>422</v>
      </c>
      <c r="J172" s="155">
        <v>44104</v>
      </c>
      <c r="K172" t="s">
        <v>423</v>
      </c>
      <c r="L172" t="s">
        <v>1809</v>
      </c>
      <c r="M172" t="s">
        <v>1810</v>
      </c>
      <c r="N172" t="s">
        <v>498</v>
      </c>
      <c r="O172" t="s">
        <v>499</v>
      </c>
      <c r="P172" t="s">
        <v>500</v>
      </c>
      <c r="Q172">
        <v>4675949</v>
      </c>
      <c r="R172" s="143" t="s">
        <v>66</v>
      </c>
      <c r="S172">
        <v>67</v>
      </c>
      <c r="T172" t="s">
        <v>1501</v>
      </c>
      <c r="U172" t="s">
        <v>501</v>
      </c>
      <c r="W172" t="s">
        <v>67</v>
      </c>
      <c r="X172" t="s">
        <v>67</v>
      </c>
      <c r="Y172" t="s">
        <v>67</v>
      </c>
      <c r="Z172" t="s">
        <v>67</v>
      </c>
      <c r="AA172" t="s">
        <v>68</v>
      </c>
      <c r="AB172" t="s">
        <v>68</v>
      </c>
      <c r="AC172" t="s">
        <v>67</v>
      </c>
      <c r="AD172" t="s">
        <v>68</v>
      </c>
      <c r="AE172" t="s">
        <v>67</v>
      </c>
      <c r="AF172" t="s">
        <v>68</v>
      </c>
      <c r="AG172" t="s">
        <v>67</v>
      </c>
      <c r="AH172" t="s">
        <v>68</v>
      </c>
      <c r="AI172" t="s">
        <v>68</v>
      </c>
      <c r="AJ172" t="s">
        <v>67</v>
      </c>
      <c r="AK172" t="s">
        <v>502</v>
      </c>
    </row>
    <row r="173" spans="1:37">
      <c r="A173">
        <v>24</v>
      </c>
      <c r="B173" t="s">
        <v>13</v>
      </c>
      <c r="C173" t="s">
        <v>418</v>
      </c>
      <c r="D173" t="s">
        <v>419</v>
      </c>
      <c r="E173" t="s">
        <v>12</v>
      </c>
      <c r="F173" t="s">
        <v>503</v>
      </c>
      <c r="G173" t="s">
        <v>421</v>
      </c>
      <c r="H173" t="s">
        <v>61</v>
      </c>
      <c r="I173" t="s">
        <v>422</v>
      </c>
      <c r="J173" s="155">
        <v>44104</v>
      </c>
      <c r="K173" t="s">
        <v>423</v>
      </c>
      <c r="L173" t="s">
        <v>1811</v>
      </c>
      <c r="M173" t="s">
        <v>1812</v>
      </c>
      <c r="N173" t="s">
        <v>165</v>
      </c>
      <c r="O173" t="s">
        <v>504</v>
      </c>
      <c r="P173" t="s">
        <v>505</v>
      </c>
      <c r="Q173">
        <v>23067259</v>
      </c>
      <c r="R173" s="143" t="s">
        <v>66</v>
      </c>
      <c r="T173" t="s">
        <v>1697</v>
      </c>
      <c r="U173">
        <v>4265867072</v>
      </c>
      <c r="W173" t="s">
        <v>67</v>
      </c>
      <c r="X173" t="s">
        <v>67</v>
      </c>
      <c r="Y173" t="s">
        <v>67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67</v>
      </c>
      <c r="AF173" t="s">
        <v>68</v>
      </c>
      <c r="AG173" t="s">
        <v>67</v>
      </c>
      <c r="AH173" t="s">
        <v>68</v>
      </c>
      <c r="AI173" t="s">
        <v>68</v>
      </c>
      <c r="AJ173" t="s">
        <v>68</v>
      </c>
    </row>
    <row r="174" spans="1:37">
      <c r="A174">
        <v>25</v>
      </c>
      <c r="B174" t="s">
        <v>13</v>
      </c>
      <c r="C174" t="s">
        <v>418</v>
      </c>
      <c r="D174" t="s">
        <v>419</v>
      </c>
      <c r="E174" t="s">
        <v>12</v>
      </c>
      <c r="F174" t="s">
        <v>455</v>
      </c>
      <c r="G174" t="s">
        <v>421</v>
      </c>
      <c r="H174" t="s">
        <v>61</v>
      </c>
      <c r="I174" t="s">
        <v>422</v>
      </c>
      <c r="J174" s="155">
        <v>44104</v>
      </c>
      <c r="K174" t="s">
        <v>423</v>
      </c>
      <c r="L174" t="s">
        <v>1813</v>
      </c>
      <c r="M174" t="s">
        <v>1814</v>
      </c>
      <c r="N174" t="s">
        <v>506</v>
      </c>
      <c r="O174" t="s">
        <v>507</v>
      </c>
      <c r="P174" t="s">
        <v>508</v>
      </c>
      <c r="Q174">
        <v>9453284</v>
      </c>
      <c r="R174" s="143" t="s">
        <v>66</v>
      </c>
      <c r="S174">
        <v>52</v>
      </c>
      <c r="T174" t="s">
        <v>1501</v>
      </c>
      <c r="U174" t="s">
        <v>509</v>
      </c>
      <c r="W174" t="s">
        <v>68</v>
      </c>
      <c r="X174" t="s">
        <v>67</v>
      </c>
      <c r="Y174" t="s">
        <v>67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67</v>
      </c>
      <c r="AF174" t="s">
        <v>68</v>
      </c>
      <c r="AG174" t="s">
        <v>67</v>
      </c>
      <c r="AH174" t="s">
        <v>68</v>
      </c>
      <c r="AI174" t="s">
        <v>68</v>
      </c>
      <c r="AJ174" t="s">
        <v>68</v>
      </c>
      <c r="AK174" t="s">
        <v>510</v>
      </c>
    </row>
    <row r="175" spans="1:37">
      <c r="A175">
        <v>26</v>
      </c>
      <c r="B175" t="s">
        <v>13</v>
      </c>
      <c r="C175" t="s">
        <v>418</v>
      </c>
      <c r="D175" t="s">
        <v>419</v>
      </c>
      <c r="E175" t="s">
        <v>12</v>
      </c>
      <c r="F175" t="s">
        <v>511</v>
      </c>
      <c r="G175" t="s">
        <v>421</v>
      </c>
      <c r="H175" t="s">
        <v>61</v>
      </c>
      <c r="I175" t="s">
        <v>422</v>
      </c>
      <c r="J175" s="155">
        <v>44104</v>
      </c>
      <c r="K175" t="s">
        <v>423</v>
      </c>
      <c r="L175" t="s">
        <v>1815</v>
      </c>
      <c r="M175" t="s">
        <v>1816</v>
      </c>
      <c r="N175" t="s">
        <v>252</v>
      </c>
      <c r="P175" t="s">
        <v>512</v>
      </c>
      <c r="Q175">
        <v>30886137</v>
      </c>
      <c r="R175" s="143" t="s">
        <v>66</v>
      </c>
      <c r="S175">
        <v>18</v>
      </c>
      <c r="T175" t="s">
        <v>1490</v>
      </c>
      <c r="U175" t="s">
        <v>513</v>
      </c>
      <c r="W175" t="s">
        <v>68</v>
      </c>
      <c r="X175" t="s">
        <v>67</v>
      </c>
      <c r="Y175" t="s">
        <v>67</v>
      </c>
      <c r="Z175" t="s">
        <v>67</v>
      </c>
      <c r="AA175" t="s">
        <v>68</v>
      </c>
      <c r="AB175" t="s">
        <v>68</v>
      </c>
      <c r="AC175" t="s">
        <v>67</v>
      </c>
      <c r="AD175" t="s">
        <v>68</v>
      </c>
      <c r="AE175" t="s">
        <v>67</v>
      </c>
      <c r="AF175" t="s">
        <v>68</v>
      </c>
      <c r="AG175" t="s">
        <v>67</v>
      </c>
      <c r="AH175" t="s">
        <v>68</v>
      </c>
      <c r="AI175" t="s">
        <v>68</v>
      </c>
      <c r="AJ175" t="s">
        <v>68</v>
      </c>
      <c r="AK175" t="s">
        <v>514</v>
      </c>
    </row>
    <row r="176" spans="1:37">
      <c r="A176">
        <v>27</v>
      </c>
      <c r="B176" t="s">
        <v>13</v>
      </c>
      <c r="C176" t="s">
        <v>418</v>
      </c>
      <c r="D176" t="s">
        <v>419</v>
      </c>
      <c r="E176" t="s">
        <v>12</v>
      </c>
      <c r="F176" t="s">
        <v>511</v>
      </c>
      <c r="G176" t="s">
        <v>421</v>
      </c>
      <c r="H176" t="s">
        <v>61</v>
      </c>
      <c r="I176" t="s">
        <v>422</v>
      </c>
      <c r="J176" s="155">
        <v>44104</v>
      </c>
      <c r="K176" t="s">
        <v>423</v>
      </c>
      <c r="L176" t="s">
        <v>1817</v>
      </c>
      <c r="M176" t="s">
        <v>1818</v>
      </c>
      <c r="N176" t="s">
        <v>252</v>
      </c>
      <c r="P176" t="s">
        <v>515</v>
      </c>
      <c r="Q176">
        <v>20493893</v>
      </c>
      <c r="R176" s="143" t="s">
        <v>66</v>
      </c>
      <c r="S176">
        <v>32</v>
      </c>
      <c r="T176" t="s">
        <v>1490</v>
      </c>
      <c r="U176" t="s">
        <v>516</v>
      </c>
      <c r="W176" t="s">
        <v>68</v>
      </c>
      <c r="X176" t="s">
        <v>67</v>
      </c>
      <c r="Y176" t="s">
        <v>517</v>
      </c>
      <c r="Z176" t="s">
        <v>68</v>
      </c>
      <c r="AA176" t="s">
        <v>68</v>
      </c>
      <c r="AB176" t="s">
        <v>68</v>
      </c>
      <c r="AC176" t="s">
        <v>517</v>
      </c>
      <c r="AD176" t="s">
        <v>68</v>
      </c>
      <c r="AE176" t="s">
        <v>67</v>
      </c>
      <c r="AF176" t="s">
        <v>68</v>
      </c>
      <c r="AG176" t="s">
        <v>517</v>
      </c>
      <c r="AH176" t="s">
        <v>68</v>
      </c>
      <c r="AI176" t="s">
        <v>68</v>
      </c>
      <c r="AJ176" t="s">
        <v>68</v>
      </c>
      <c r="AK176" t="s">
        <v>514</v>
      </c>
    </row>
    <row r="177" spans="1:37">
      <c r="A177">
        <v>28</v>
      </c>
      <c r="B177" t="s">
        <v>13</v>
      </c>
      <c r="C177" t="s">
        <v>418</v>
      </c>
      <c r="D177" t="s">
        <v>419</v>
      </c>
      <c r="E177" t="s">
        <v>12</v>
      </c>
      <c r="F177" t="s">
        <v>511</v>
      </c>
      <c r="G177" t="s">
        <v>421</v>
      </c>
      <c r="H177" t="s">
        <v>61</v>
      </c>
      <c r="I177" t="s">
        <v>422</v>
      </c>
      <c r="J177" s="155">
        <v>44104</v>
      </c>
      <c r="K177" t="s">
        <v>423</v>
      </c>
      <c r="L177" t="s">
        <v>1819</v>
      </c>
      <c r="M177" t="s">
        <v>1820</v>
      </c>
      <c r="N177" t="s">
        <v>518</v>
      </c>
      <c r="P177" t="s">
        <v>519</v>
      </c>
      <c r="Q177">
        <v>6044818</v>
      </c>
      <c r="R177" s="143" t="s">
        <v>66</v>
      </c>
      <c r="S177">
        <v>60</v>
      </c>
      <c r="T177" t="s">
        <v>1501</v>
      </c>
      <c r="U177" t="s">
        <v>520</v>
      </c>
      <c r="W177" t="s">
        <v>68</v>
      </c>
      <c r="X177" t="s">
        <v>67</v>
      </c>
      <c r="Y177" t="s">
        <v>517</v>
      </c>
      <c r="Z177" t="s">
        <v>517</v>
      </c>
      <c r="AA177" t="s">
        <v>68</v>
      </c>
      <c r="AB177" t="s">
        <v>68</v>
      </c>
      <c r="AC177" t="s">
        <v>517</v>
      </c>
      <c r="AD177" t="s">
        <v>68</v>
      </c>
      <c r="AE177" t="s">
        <v>67</v>
      </c>
      <c r="AF177" t="s">
        <v>68</v>
      </c>
      <c r="AG177" t="s">
        <v>517</v>
      </c>
      <c r="AH177" t="s">
        <v>68</v>
      </c>
      <c r="AI177" t="s">
        <v>68</v>
      </c>
      <c r="AJ177" t="s">
        <v>68</v>
      </c>
      <c r="AK177" t="s">
        <v>521</v>
      </c>
    </row>
    <row r="178" spans="1:37">
      <c r="A178">
        <v>29</v>
      </c>
      <c r="B178" t="s">
        <v>13</v>
      </c>
      <c r="C178" t="s">
        <v>418</v>
      </c>
      <c r="D178" t="s">
        <v>419</v>
      </c>
      <c r="E178" t="s">
        <v>12</v>
      </c>
      <c r="F178" t="s">
        <v>511</v>
      </c>
      <c r="G178" t="s">
        <v>421</v>
      </c>
      <c r="H178" t="s">
        <v>61</v>
      </c>
      <c r="I178" t="s">
        <v>422</v>
      </c>
      <c r="J178" s="155">
        <v>44104</v>
      </c>
      <c r="K178" t="s">
        <v>423</v>
      </c>
      <c r="L178" t="s">
        <v>1821</v>
      </c>
      <c r="M178" t="s">
        <v>1822</v>
      </c>
      <c r="N178" t="s">
        <v>200</v>
      </c>
      <c r="P178" t="s">
        <v>522</v>
      </c>
      <c r="Q178">
        <v>8222806</v>
      </c>
      <c r="R178" s="143" t="s">
        <v>66</v>
      </c>
      <c r="S178">
        <v>55</v>
      </c>
      <c r="T178" t="s">
        <v>1501</v>
      </c>
      <c r="U178" t="s">
        <v>523</v>
      </c>
      <c r="W178" t="s">
        <v>68</v>
      </c>
      <c r="X178" t="s">
        <v>67</v>
      </c>
      <c r="Y178" t="s">
        <v>68</v>
      </c>
      <c r="Z178" t="s">
        <v>68</v>
      </c>
      <c r="AA178" t="s">
        <v>68</v>
      </c>
      <c r="AB178" t="s">
        <v>68</v>
      </c>
      <c r="AC178" t="s">
        <v>517</v>
      </c>
      <c r="AD178" t="s">
        <v>68</v>
      </c>
      <c r="AE178" t="s">
        <v>67</v>
      </c>
      <c r="AF178" t="s">
        <v>68</v>
      </c>
      <c r="AG178" t="s">
        <v>517</v>
      </c>
      <c r="AH178" t="s">
        <v>68</v>
      </c>
      <c r="AI178" t="s">
        <v>68</v>
      </c>
      <c r="AJ178" t="s">
        <v>68</v>
      </c>
      <c r="AK178" t="s">
        <v>524</v>
      </c>
    </row>
    <row r="179" spans="1:37">
      <c r="A179">
        <v>30</v>
      </c>
      <c r="B179" t="s">
        <v>13</v>
      </c>
      <c r="C179" t="s">
        <v>418</v>
      </c>
      <c r="D179" t="s">
        <v>419</v>
      </c>
      <c r="E179" t="s">
        <v>12</v>
      </c>
      <c r="F179" t="s">
        <v>511</v>
      </c>
      <c r="G179" t="s">
        <v>421</v>
      </c>
      <c r="H179" t="s">
        <v>61</v>
      </c>
      <c r="I179" t="s">
        <v>422</v>
      </c>
      <c r="J179" s="155">
        <v>44104</v>
      </c>
      <c r="K179" t="s">
        <v>423</v>
      </c>
      <c r="L179" t="s">
        <v>1823</v>
      </c>
      <c r="M179" t="s">
        <v>1824</v>
      </c>
      <c r="N179" t="s">
        <v>525</v>
      </c>
      <c r="P179" t="s">
        <v>110</v>
      </c>
      <c r="Q179">
        <v>14139962</v>
      </c>
      <c r="R179" s="143" t="s">
        <v>66</v>
      </c>
      <c r="S179">
        <v>61</v>
      </c>
      <c r="T179" t="s">
        <v>1501</v>
      </c>
      <c r="U179" t="s">
        <v>526</v>
      </c>
      <c r="W179" t="s">
        <v>68</v>
      </c>
      <c r="X179" t="s">
        <v>67</v>
      </c>
      <c r="Y179" t="s">
        <v>68</v>
      </c>
      <c r="Z179" t="s">
        <v>68</v>
      </c>
      <c r="AA179" t="s">
        <v>68</v>
      </c>
      <c r="AB179" t="s">
        <v>68</v>
      </c>
      <c r="AC179" t="s">
        <v>517</v>
      </c>
      <c r="AD179" t="s">
        <v>68</v>
      </c>
      <c r="AE179" t="s">
        <v>67</v>
      </c>
      <c r="AF179" t="s">
        <v>68</v>
      </c>
      <c r="AG179" t="s">
        <v>517</v>
      </c>
      <c r="AH179" t="s">
        <v>68</v>
      </c>
      <c r="AI179" t="s">
        <v>68</v>
      </c>
      <c r="AJ179" t="s">
        <v>68</v>
      </c>
      <c r="AK179" t="s">
        <v>521</v>
      </c>
    </row>
    <row r="180" spans="1:37">
      <c r="A180">
        <v>31</v>
      </c>
      <c r="B180" t="s">
        <v>13</v>
      </c>
      <c r="C180" t="s">
        <v>418</v>
      </c>
      <c r="D180" t="s">
        <v>419</v>
      </c>
      <c r="E180" t="s">
        <v>12</v>
      </c>
      <c r="F180" t="s">
        <v>511</v>
      </c>
      <c r="G180" t="s">
        <v>421</v>
      </c>
      <c r="H180" t="s">
        <v>61</v>
      </c>
      <c r="I180" t="s">
        <v>422</v>
      </c>
      <c r="J180" s="155">
        <v>44104</v>
      </c>
      <c r="K180" t="s">
        <v>423</v>
      </c>
      <c r="L180" t="s">
        <v>1825</v>
      </c>
      <c r="M180" t="s">
        <v>1826</v>
      </c>
      <c r="N180" t="s">
        <v>206</v>
      </c>
      <c r="P180" t="s">
        <v>527</v>
      </c>
      <c r="Q180">
        <v>8765575</v>
      </c>
      <c r="R180" s="143" t="s">
        <v>66</v>
      </c>
      <c r="S180">
        <v>53</v>
      </c>
      <c r="T180" t="s">
        <v>1501</v>
      </c>
      <c r="U180" t="s">
        <v>528</v>
      </c>
      <c r="W180" t="s">
        <v>68</v>
      </c>
      <c r="X180" t="s">
        <v>67</v>
      </c>
      <c r="Y180" t="s">
        <v>517</v>
      </c>
      <c r="Z180" t="s">
        <v>68</v>
      </c>
      <c r="AA180" t="s">
        <v>68</v>
      </c>
      <c r="AB180" t="s">
        <v>68</v>
      </c>
      <c r="AC180" t="s">
        <v>517</v>
      </c>
      <c r="AD180" t="s">
        <v>68</v>
      </c>
      <c r="AE180" t="s">
        <v>67</v>
      </c>
      <c r="AF180" t="s">
        <v>68</v>
      </c>
      <c r="AG180" t="s">
        <v>517</v>
      </c>
      <c r="AH180" t="s">
        <v>68</v>
      </c>
      <c r="AI180" t="s">
        <v>68</v>
      </c>
      <c r="AJ180" t="s">
        <v>68</v>
      </c>
      <c r="AK180" t="s">
        <v>521</v>
      </c>
    </row>
    <row r="181" spans="1:37">
      <c r="A181">
        <v>32</v>
      </c>
      <c r="B181" t="s">
        <v>13</v>
      </c>
      <c r="C181" t="s">
        <v>418</v>
      </c>
      <c r="D181" t="s">
        <v>419</v>
      </c>
      <c r="E181" t="s">
        <v>12</v>
      </c>
      <c r="F181" t="s">
        <v>511</v>
      </c>
      <c r="G181" t="s">
        <v>421</v>
      </c>
      <c r="H181" t="s">
        <v>61</v>
      </c>
      <c r="I181" t="s">
        <v>422</v>
      </c>
      <c r="J181" s="155">
        <v>44104</v>
      </c>
      <c r="K181" t="s">
        <v>423</v>
      </c>
      <c r="L181" t="s">
        <v>1827</v>
      </c>
      <c r="M181" t="s">
        <v>1828</v>
      </c>
      <c r="N181" t="s">
        <v>529</v>
      </c>
      <c r="P181" t="s">
        <v>530</v>
      </c>
      <c r="Q181">
        <v>4428398</v>
      </c>
      <c r="R181" s="143" t="s">
        <v>66</v>
      </c>
      <c r="S181">
        <v>76</v>
      </c>
      <c r="T181" t="s">
        <v>1501</v>
      </c>
      <c r="U181" t="s">
        <v>531</v>
      </c>
      <c r="W181" t="s">
        <v>68</v>
      </c>
      <c r="X181" t="s">
        <v>67</v>
      </c>
      <c r="Y181" t="s">
        <v>68</v>
      </c>
      <c r="Z181" t="s">
        <v>68</v>
      </c>
      <c r="AA181" t="s">
        <v>68</v>
      </c>
      <c r="AB181" t="s">
        <v>68</v>
      </c>
      <c r="AC181" t="s">
        <v>517</v>
      </c>
      <c r="AD181" t="s">
        <v>68</v>
      </c>
      <c r="AE181" t="s">
        <v>67</v>
      </c>
      <c r="AF181" t="s">
        <v>68</v>
      </c>
      <c r="AG181" t="s">
        <v>517</v>
      </c>
      <c r="AH181" t="s">
        <v>68</v>
      </c>
      <c r="AI181" t="s">
        <v>68</v>
      </c>
      <c r="AJ181" t="s">
        <v>68</v>
      </c>
      <c r="AK181" t="s">
        <v>521</v>
      </c>
    </row>
    <row r="182" spans="1:37">
      <c r="A182">
        <v>33</v>
      </c>
      <c r="B182" t="s">
        <v>13</v>
      </c>
      <c r="C182" t="s">
        <v>418</v>
      </c>
      <c r="D182" t="s">
        <v>419</v>
      </c>
      <c r="E182" t="s">
        <v>12</v>
      </c>
      <c r="F182" t="s">
        <v>511</v>
      </c>
      <c r="G182" t="s">
        <v>421</v>
      </c>
      <c r="H182" t="s">
        <v>61</v>
      </c>
      <c r="I182" t="s">
        <v>422</v>
      </c>
      <c r="J182" s="155">
        <v>44104</v>
      </c>
      <c r="K182" t="s">
        <v>423</v>
      </c>
      <c r="L182" t="s">
        <v>1829</v>
      </c>
      <c r="M182" t="s">
        <v>1830</v>
      </c>
      <c r="N182" t="s">
        <v>532</v>
      </c>
      <c r="P182" t="s">
        <v>533</v>
      </c>
      <c r="Q182">
        <v>2145944</v>
      </c>
      <c r="R182" s="143" t="s">
        <v>66</v>
      </c>
      <c r="S182">
        <v>77</v>
      </c>
      <c r="T182" t="s">
        <v>1501</v>
      </c>
      <c r="U182" t="s">
        <v>534</v>
      </c>
      <c r="W182" t="s">
        <v>68</v>
      </c>
      <c r="X182" t="s">
        <v>67</v>
      </c>
      <c r="Y182" t="s">
        <v>517</v>
      </c>
      <c r="Z182" t="s">
        <v>68</v>
      </c>
      <c r="AA182" t="s">
        <v>68</v>
      </c>
      <c r="AB182" t="s">
        <v>68</v>
      </c>
      <c r="AC182" t="s">
        <v>517</v>
      </c>
      <c r="AD182" t="s">
        <v>68</v>
      </c>
      <c r="AE182" t="s">
        <v>67</v>
      </c>
      <c r="AF182" t="s">
        <v>68</v>
      </c>
      <c r="AG182" t="s">
        <v>517</v>
      </c>
      <c r="AH182" t="s">
        <v>68</v>
      </c>
      <c r="AI182" t="s">
        <v>68</v>
      </c>
      <c r="AJ182" t="s">
        <v>68</v>
      </c>
      <c r="AK182" t="s">
        <v>535</v>
      </c>
    </row>
    <row r="183" spans="1:37">
      <c r="A183">
        <v>34</v>
      </c>
      <c r="B183" t="s">
        <v>13</v>
      </c>
      <c r="C183" t="s">
        <v>418</v>
      </c>
      <c r="D183" t="s">
        <v>419</v>
      </c>
      <c r="E183" t="s">
        <v>12</v>
      </c>
      <c r="F183" t="s">
        <v>511</v>
      </c>
      <c r="G183" t="s">
        <v>421</v>
      </c>
      <c r="H183" t="s">
        <v>61</v>
      </c>
      <c r="I183" t="s">
        <v>422</v>
      </c>
      <c r="J183" s="155">
        <v>44104</v>
      </c>
      <c r="K183" t="s">
        <v>423</v>
      </c>
      <c r="L183" t="s">
        <v>1831</v>
      </c>
      <c r="M183" t="s">
        <v>1832</v>
      </c>
      <c r="N183" t="s">
        <v>536</v>
      </c>
      <c r="P183" t="s">
        <v>537</v>
      </c>
      <c r="Q183">
        <v>17705854</v>
      </c>
      <c r="R183" s="143" t="s">
        <v>66</v>
      </c>
      <c r="S183">
        <v>36</v>
      </c>
      <c r="T183" t="s">
        <v>1490</v>
      </c>
      <c r="U183" t="s">
        <v>538</v>
      </c>
      <c r="W183" t="s">
        <v>68</v>
      </c>
      <c r="X183" t="s">
        <v>67</v>
      </c>
      <c r="Y183" t="s">
        <v>68</v>
      </c>
      <c r="Z183" t="s">
        <v>68</v>
      </c>
      <c r="AA183" t="s">
        <v>68</v>
      </c>
      <c r="AB183" t="s">
        <v>68</v>
      </c>
      <c r="AC183" t="s">
        <v>517</v>
      </c>
      <c r="AD183" t="s">
        <v>68</v>
      </c>
      <c r="AE183" t="s">
        <v>67</v>
      </c>
      <c r="AF183" t="s">
        <v>68</v>
      </c>
      <c r="AG183" t="s">
        <v>517</v>
      </c>
      <c r="AH183" t="s">
        <v>68</v>
      </c>
      <c r="AI183" t="s">
        <v>68</v>
      </c>
      <c r="AJ183" t="s">
        <v>68</v>
      </c>
      <c r="AK183" t="s">
        <v>521</v>
      </c>
    </row>
    <row r="184" spans="1:37">
      <c r="A184">
        <v>35</v>
      </c>
      <c r="B184" t="s">
        <v>13</v>
      </c>
      <c r="C184" t="s">
        <v>418</v>
      </c>
      <c r="D184" t="s">
        <v>419</v>
      </c>
      <c r="E184" t="s">
        <v>12</v>
      </c>
      <c r="F184" t="s">
        <v>511</v>
      </c>
      <c r="G184" t="s">
        <v>421</v>
      </c>
      <c r="H184" t="s">
        <v>61</v>
      </c>
      <c r="I184" t="s">
        <v>422</v>
      </c>
      <c r="J184" s="155">
        <v>44104</v>
      </c>
      <c r="K184" t="s">
        <v>423</v>
      </c>
      <c r="L184" t="s">
        <v>1833</v>
      </c>
      <c r="M184" t="s">
        <v>1834</v>
      </c>
      <c r="N184" t="s">
        <v>539</v>
      </c>
      <c r="P184" t="s">
        <v>97</v>
      </c>
      <c r="Q184">
        <v>6387121</v>
      </c>
      <c r="R184" s="143" t="s">
        <v>66</v>
      </c>
      <c r="S184">
        <v>64</v>
      </c>
      <c r="T184" t="s">
        <v>1501</v>
      </c>
      <c r="U184" t="s">
        <v>540</v>
      </c>
      <c r="W184" t="s">
        <v>68</v>
      </c>
      <c r="X184" t="s">
        <v>67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67</v>
      </c>
      <c r="AF184" t="s">
        <v>68</v>
      </c>
      <c r="AG184" t="s">
        <v>517</v>
      </c>
      <c r="AH184" t="s">
        <v>68</v>
      </c>
      <c r="AI184" t="s">
        <v>68</v>
      </c>
      <c r="AJ184" t="s">
        <v>68</v>
      </c>
      <c r="AK184" t="s">
        <v>535</v>
      </c>
    </row>
    <row r="185" spans="1:37">
      <c r="A185">
        <v>36</v>
      </c>
      <c r="B185" t="s">
        <v>13</v>
      </c>
      <c r="C185" t="s">
        <v>418</v>
      </c>
      <c r="D185" t="s">
        <v>419</v>
      </c>
      <c r="E185" t="s">
        <v>12</v>
      </c>
      <c r="F185" t="s">
        <v>511</v>
      </c>
      <c r="G185" t="s">
        <v>421</v>
      </c>
      <c r="H185" t="s">
        <v>61</v>
      </c>
      <c r="I185" t="s">
        <v>422</v>
      </c>
      <c r="J185" s="155">
        <v>44104</v>
      </c>
      <c r="K185" t="s">
        <v>423</v>
      </c>
      <c r="L185" t="s">
        <v>1542</v>
      </c>
      <c r="M185" t="s">
        <v>1543</v>
      </c>
      <c r="N185" t="s">
        <v>100</v>
      </c>
      <c r="P185" t="s">
        <v>541</v>
      </c>
      <c r="Q185">
        <v>17140737</v>
      </c>
      <c r="R185" s="143" t="s">
        <v>66</v>
      </c>
      <c r="S185">
        <v>36</v>
      </c>
      <c r="T185" t="s">
        <v>1490</v>
      </c>
      <c r="U185" t="s">
        <v>542</v>
      </c>
      <c r="W185" t="s">
        <v>68</v>
      </c>
      <c r="X185" t="s">
        <v>67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67</v>
      </c>
      <c r="AF185" t="s">
        <v>68</v>
      </c>
      <c r="AG185" t="s">
        <v>517</v>
      </c>
      <c r="AH185" t="s">
        <v>68</v>
      </c>
      <c r="AI185" t="s">
        <v>68</v>
      </c>
      <c r="AJ185" t="s">
        <v>68</v>
      </c>
      <c r="AK185" t="s">
        <v>535</v>
      </c>
    </row>
    <row r="186" spans="1:37">
      <c r="A186">
        <v>37</v>
      </c>
      <c r="B186" t="s">
        <v>13</v>
      </c>
      <c r="C186" t="s">
        <v>418</v>
      </c>
      <c r="D186" t="s">
        <v>419</v>
      </c>
      <c r="E186" t="s">
        <v>12</v>
      </c>
      <c r="F186" t="s">
        <v>511</v>
      </c>
      <c r="G186" t="s">
        <v>421</v>
      </c>
      <c r="H186" t="s">
        <v>61</v>
      </c>
      <c r="I186" t="s">
        <v>422</v>
      </c>
      <c r="J186" s="155">
        <v>44104</v>
      </c>
      <c r="K186" t="s">
        <v>423</v>
      </c>
      <c r="L186" t="s">
        <v>1542</v>
      </c>
      <c r="M186" t="s">
        <v>1835</v>
      </c>
      <c r="N186" t="s">
        <v>100</v>
      </c>
      <c r="P186" t="s">
        <v>233</v>
      </c>
      <c r="Q186">
        <v>17140735</v>
      </c>
      <c r="R186" s="143" t="s">
        <v>66</v>
      </c>
      <c r="S186">
        <v>37</v>
      </c>
      <c r="T186" t="s">
        <v>1490</v>
      </c>
      <c r="U186" t="s">
        <v>543</v>
      </c>
      <c r="W186" t="s">
        <v>68</v>
      </c>
      <c r="X186" t="s">
        <v>67</v>
      </c>
      <c r="Y186" t="s">
        <v>68</v>
      </c>
      <c r="Z186" t="s">
        <v>517</v>
      </c>
      <c r="AA186" t="s">
        <v>68</v>
      </c>
      <c r="AB186" t="s">
        <v>68</v>
      </c>
      <c r="AC186" t="s">
        <v>68</v>
      </c>
      <c r="AD186" t="s">
        <v>68</v>
      </c>
      <c r="AE186" t="s">
        <v>67</v>
      </c>
      <c r="AF186" t="s">
        <v>68</v>
      </c>
      <c r="AG186" t="s">
        <v>517</v>
      </c>
      <c r="AH186" t="s">
        <v>68</v>
      </c>
      <c r="AI186" t="s">
        <v>68</v>
      </c>
      <c r="AJ186" t="s">
        <v>68</v>
      </c>
      <c r="AK186" t="s">
        <v>535</v>
      </c>
    </row>
    <row r="187" spans="1:37">
      <c r="A187">
        <v>38</v>
      </c>
      <c r="B187" t="s">
        <v>13</v>
      </c>
      <c r="C187" t="s">
        <v>418</v>
      </c>
      <c r="D187" t="s">
        <v>419</v>
      </c>
      <c r="E187" t="s">
        <v>12</v>
      </c>
      <c r="F187" t="s">
        <v>511</v>
      </c>
      <c r="G187" t="s">
        <v>421</v>
      </c>
      <c r="H187" t="s">
        <v>61</v>
      </c>
      <c r="I187" t="s">
        <v>422</v>
      </c>
      <c r="J187" s="155">
        <v>44104</v>
      </c>
      <c r="K187" t="s">
        <v>423</v>
      </c>
      <c r="L187" t="s">
        <v>1836</v>
      </c>
      <c r="M187" t="s">
        <v>1837</v>
      </c>
      <c r="N187" t="s">
        <v>458</v>
      </c>
      <c r="P187" t="s">
        <v>544</v>
      </c>
      <c r="Q187">
        <v>10456280</v>
      </c>
      <c r="R187" s="143" t="s">
        <v>66</v>
      </c>
      <c r="S187">
        <v>53</v>
      </c>
      <c r="T187" t="s">
        <v>1501</v>
      </c>
      <c r="U187" t="s">
        <v>545</v>
      </c>
      <c r="W187" t="s">
        <v>68</v>
      </c>
      <c r="X187" t="s">
        <v>67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67</v>
      </c>
      <c r="AF187" t="s">
        <v>68</v>
      </c>
      <c r="AG187" t="s">
        <v>517</v>
      </c>
      <c r="AH187" t="s">
        <v>68</v>
      </c>
      <c r="AI187" t="s">
        <v>68</v>
      </c>
      <c r="AJ187" t="s">
        <v>68</v>
      </c>
      <c r="AK187" t="s">
        <v>535</v>
      </c>
    </row>
    <row r="188" spans="1:37">
      <c r="A188">
        <v>39</v>
      </c>
      <c r="B188" t="s">
        <v>13</v>
      </c>
      <c r="C188" t="s">
        <v>418</v>
      </c>
      <c r="D188" t="s">
        <v>419</v>
      </c>
      <c r="E188" t="s">
        <v>12</v>
      </c>
      <c r="F188" t="s">
        <v>511</v>
      </c>
      <c r="G188" t="s">
        <v>421</v>
      </c>
      <c r="H188" t="s">
        <v>61</v>
      </c>
      <c r="I188" t="s">
        <v>422</v>
      </c>
      <c r="J188" s="155">
        <v>44104</v>
      </c>
      <c r="K188" t="s">
        <v>423</v>
      </c>
      <c r="L188" t="s">
        <v>1838</v>
      </c>
      <c r="M188" t="s">
        <v>1839</v>
      </c>
      <c r="N188" t="s">
        <v>546</v>
      </c>
      <c r="P188" t="s">
        <v>547</v>
      </c>
      <c r="Q188">
        <v>18588806</v>
      </c>
      <c r="R188" s="143" t="s">
        <v>66</v>
      </c>
      <c r="S188">
        <v>33</v>
      </c>
      <c r="T188" t="s">
        <v>1490</v>
      </c>
      <c r="U188" t="s">
        <v>548</v>
      </c>
      <c r="W188" t="s">
        <v>68</v>
      </c>
      <c r="X188" t="s">
        <v>67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67</v>
      </c>
      <c r="AF188" t="s">
        <v>68</v>
      </c>
      <c r="AG188" t="s">
        <v>517</v>
      </c>
      <c r="AH188" t="s">
        <v>68</v>
      </c>
      <c r="AI188" t="s">
        <v>68</v>
      </c>
      <c r="AJ188" t="s">
        <v>68</v>
      </c>
      <c r="AK188" t="s">
        <v>535</v>
      </c>
    </row>
    <row r="189" spans="1:37">
      <c r="A189">
        <v>40</v>
      </c>
      <c r="B189" t="s">
        <v>13</v>
      </c>
      <c r="C189" t="s">
        <v>418</v>
      </c>
      <c r="D189" t="s">
        <v>419</v>
      </c>
      <c r="E189" t="s">
        <v>12</v>
      </c>
      <c r="F189" t="s">
        <v>511</v>
      </c>
      <c r="G189" t="s">
        <v>421</v>
      </c>
      <c r="H189" t="s">
        <v>61</v>
      </c>
      <c r="I189" t="s">
        <v>422</v>
      </c>
      <c r="J189" s="155">
        <v>44104</v>
      </c>
      <c r="K189" t="s">
        <v>423</v>
      </c>
      <c r="L189" t="s">
        <v>1840</v>
      </c>
      <c r="M189" t="s">
        <v>1841</v>
      </c>
      <c r="N189" t="s">
        <v>200</v>
      </c>
      <c r="P189" t="s">
        <v>549</v>
      </c>
      <c r="Q189">
        <v>19087980</v>
      </c>
      <c r="R189" s="143" t="s">
        <v>66</v>
      </c>
      <c r="S189">
        <v>32</v>
      </c>
      <c r="T189" t="s">
        <v>1490</v>
      </c>
      <c r="U189" t="s">
        <v>550</v>
      </c>
      <c r="W189" t="s">
        <v>68</v>
      </c>
      <c r="X189" t="s">
        <v>67</v>
      </c>
      <c r="Y189" t="s">
        <v>517</v>
      </c>
      <c r="Z189" t="s">
        <v>517</v>
      </c>
      <c r="AA189" t="s">
        <v>68</v>
      </c>
      <c r="AB189" t="s">
        <v>68</v>
      </c>
      <c r="AC189" t="s">
        <v>68</v>
      </c>
      <c r="AD189" t="s">
        <v>68</v>
      </c>
      <c r="AE189" t="s">
        <v>67</v>
      </c>
      <c r="AF189" t="s">
        <v>68</v>
      </c>
      <c r="AG189" t="s">
        <v>517</v>
      </c>
      <c r="AH189" t="s">
        <v>68</v>
      </c>
      <c r="AI189" t="s">
        <v>68</v>
      </c>
      <c r="AJ189" t="s">
        <v>68</v>
      </c>
      <c r="AK189" t="s">
        <v>535</v>
      </c>
    </row>
    <row r="190" spans="1:37">
      <c r="A190">
        <v>41</v>
      </c>
      <c r="B190" t="s">
        <v>13</v>
      </c>
      <c r="C190" t="s">
        <v>418</v>
      </c>
      <c r="D190" t="s">
        <v>419</v>
      </c>
      <c r="E190" t="s">
        <v>12</v>
      </c>
      <c r="F190" t="s">
        <v>475</v>
      </c>
      <c r="G190" t="s">
        <v>421</v>
      </c>
      <c r="H190" t="s">
        <v>61</v>
      </c>
      <c r="I190" t="s">
        <v>422</v>
      </c>
      <c r="J190" s="155">
        <v>44104</v>
      </c>
      <c r="K190" t="s">
        <v>423</v>
      </c>
      <c r="L190" t="s">
        <v>1842</v>
      </c>
      <c r="M190" t="s">
        <v>1843</v>
      </c>
      <c r="N190" t="s">
        <v>551</v>
      </c>
      <c r="P190" t="s">
        <v>552</v>
      </c>
      <c r="Q190">
        <v>19521678</v>
      </c>
      <c r="R190" s="143" t="s">
        <v>66</v>
      </c>
      <c r="S190">
        <v>30</v>
      </c>
      <c r="T190" t="s">
        <v>1490</v>
      </c>
      <c r="U190" t="s">
        <v>553</v>
      </c>
      <c r="W190" t="s">
        <v>68</v>
      </c>
      <c r="X190" t="s">
        <v>67</v>
      </c>
      <c r="Y190" t="s">
        <v>67</v>
      </c>
      <c r="Z190" t="s">
        <v>67</v>
      </c>
      <c r="AA190" t="s">
        <v>68</v>
      </c>
      <c r="AB190" t="s">
        <v>68</v>
      </c>
      <c r="AC190" t="s">
        <v>517</v>
      </c>
      <c r="AD190" t="s">
        <v>67</v>
      </c>
      <c r="AE190" t="s">
        <v>68</v>
      </c>
      <c r="AF190" t="s">
        <v>67</v>
      </c>
      <c r="AG190" t="s">
        <v>517</v>
      </c>
      <c r="AH190" t="s">
        <v>68</v>
      </c>
      <c r="AI190" t="s">
        <v>68</v>
      </c>
      <c r="AJ190" t="s">
        <v>68</v>
      </c>
      <c r="AK190" t="s">
        <v>554</v>
      </c>
    </row>
    <row r="191" spans="1:37">
      <c r="A191">
        <v>42</v>
      </c>
      <c r="B191" t="s">
        <v>13</v>
      </c>
      <c r="C191" t="s">
        <v>418</v>
      </c>
      <c r="D191" t="s">
        <v>419</v>
      </c>
      <c r="E191" t="s">
        <v>12</v>
      </c>
      <c r="F191" t="s">
        <v>475</v>
      </c>
      <c r="G191" t="s">
        <v>421</v>
      </c>
      <c r="H191" t="s">
        <v>61</v>
      </c>
      <c r="I191" t="s">
        <v>422</v>
      </c>
      <c r="J191" s="155">
        <v>44104</v>
      </c>
      <c r="K191" t="s">
        <v>423</v>
      </c>
      <c r="L191" t="s">
        <v>1844</v>
      </c>
      <c r="M191" t="s">
        <v>1845</v>
      </c>
      <c r="N191" t="s">
        <v>555</v>
      </c>
      <c r="P191" t="s">
        <v>495</v>
      </c>
      <c r="Q191">
        <v>5226823</v>
      </c>
      <c r="R191" s="143" t="s">
        <v>66</v>
      </c>
      <c r="S191">
        <v>63</v>
      </c>
      <c r="T191" t="s">
        <v>1501</v>
      </c>
      <c r="U191" t="s">
        <v>556</v>
      </c>
      <c r="W191" t="s">
        <v>68</v>
      </c>
      <c r="X191" t="s">
        <v>67</v>
      </c>
      <c r="Y191" t="s">
        <v>68</v>
      </c>
      <c r="Z191" t="s">
        <v>67</v>
      </c>
      <c r="AA191" t="s">
        <v>68</v>
      </c>
      <c r="AB191" t="s">
        <v>68</v>
      </c>
      <c r="AC191" t="s">
        <v>517</v>
      </c>
      <c r="AD191" t="s">
        <v>68</v>
      </c>
      <c r="AE191" t="s">
        <v>67</v>
      </c>
      <c r="AF191" t="s">
        <v>68</v>
      </c>
      <c r="AG191" t="s">
        <v>517</v>
      </c>
      <c r="AH191" t="s">
        <v>68</v>
      </c>
      <c r="AI191" t="s">
        <v>68</v>
      </c>
      <c r="AJ191" t="s">
        <v>68</v>
      </c>
      <c r="AK191" t="s">
        <v>521</v>
      </c>
    </row>
    <row r="192" spans="1:37">
      <c r="A192">
        <v>43</v>
      </c>
      <c r="B192" t="s">
        <v>13</v>
      </c>
      <c r="C192" t="s">
        <v>418</v>
      </c>
      <c r="D192" t="s">
        <v>419</v>
      </c>
      <c r="E192" t="s">
        <v>12</v>
      </c>
      <c r="F192" t="s">
        <v>475</v>
      </c>
      <c r="G192" t="s">
        <v>421</v>
      </c>
      <c r="H192" t="s">
        <v>61</v>
      </c>
      <c r="I192" t="s">
        <v>422</v>
      </c>
      <c r="J192" s="155">
        <v>44104</v>
      </c>
      <c r="K192" t="s">
        <v>423</v>
      </c>
      <c r="L192" t="s">
        <v>1846</v>
      </c>
      <c r="M192" t="s">
        <v>1847</v>
      </c>
      <c r="N192" t="s">
        <v>557</v>
      </c>
      <c r="P192" t="s">
        <v>558</v>
      </c>
      <c r="Q192">
        <v>3837719</v>
      </c>
      <c r="R192" s="143" t="s">
        <v>66</v>
      </c>
      <c r="S192">
        <v>79</v>
      </c>
      <c r="T192" t="s">
        <v>1501</v>
      </c>
      <c r="U192" t="s">
        <v>559</v>
      </c>
      <c r="W192" t="s">
        <v>68</v>
      </c>
      <c r="X192" t="s">
        <v>67</v>
      </c>
      <c r="Y192" t="s">
        <v>68</v>
      </c>
      <c r="Z192" t="s">
        <v>517</v>
      </c>
      <c r="AA192" t="s">
        <v>68</v>
      </c>
      <c r="AB192" t="s">
        <v>68</v>
      </c>
      <c r="AC192" t="s">
        <v>517</v>
      </c>
      <c r="AD192" t="s">
        <v>68</v>
      </c>
      <c r="AE192" t="s">
        <v>67</v>
      </c>
      <c r="AF192" t="s">
        <v>68</v>
      </c>
      <c r="AG192" t="s">
        <v>517</v>
      </c>
      <c r="AH192" t="s">
        <v>68</v>
      </c>
      <c r="AI192" t="s">
        <v>68</v>
      </c>
      <c r="AJ192" t="s">
        <v>68</v>
      </c>
      <c r="AK192" t="s">
        <v>560</v>
      </c>
    </row>
    <row r="193" spans="1:37">
      <c r="A193">
        <v>44</v>
      </c>
      <c r="B193" t="s">
        <v>13</v>
      </c>
      <c r="C193" t="s">
        <v>418</v>
      </c>
      <c r="D193" t="s">
        <v>419</v>
      </c>
      <c r="E193" t="s">
        <v>12</v>
      </c>
      <c r="F193" t="s">
        <v>475</v>
      </c>
      <c r="G193" t="s">
        <v>421</v>
      </c>
      <c r="H193" t="s">
        <v>61</v>
      </c>
      <c r="I193" t="s">
        <v>422</v>
      </c>
      <c r="J193" s="155">
        <v>44104</v>
      </c>
      <c r="K193" t="s">
        <v>423</v>
      </c>
      <c r="L193" t="s">
        <v>1848</v>
      </c>
      <c r="M193" t="s">
        <v>1849</v>
      </c>
      <c r="N193" t="s">
        <v>200</v>
      </c>
      <c r="P193" t="s">
        <v>561</v>
      </c>
      <c r="Q193">
        <v>16704341</v>
      </c>
      <c r="R193" s="143" t="s">
        <v>66</v>
      </c>
      <c r="S193">
        <v>38</v>
      </c>
      <c r="T193" t="s">
        <v>1490</v>
      </c>
      <c r="U193">
        <v>4141732225</v>
      </c>
      <c r="W193" t="s">
        <v>68</v>
      </c>
      <c r="X193" t="s">
        <v>67</v>
      </c>
      <c r="Y193" t="s">
        <v>68</v>
      </c>
      <c r="Z193" t="s">
        <v>517</v>
      </c>
      <c r="AA193" t="s">
        <v>68</v>
      </c>
      <c r="AB193" t="s">
        <v>68</v>
      </c>
      <c r="AC193" t="s">
        <v>517</v>
      </c>
      <c r="AD193" t="s">
        <v>68</v>
      </c>
      <c r="AE193" t="s">
        <v>67</v>
      </c>
      <c r="AF193" t="s">
        <v>68</v>
      </c>
      <c r="AG193" t="s">
        <v>517</v>
      </c>
      <c r="AH193" t="s">
        <v>68</v>
      </c>
      <c r="AI193" t="s">
        <v>68</v>
      </c>
      <c r="AJ193" t="s">
        <v>68</v>
      </c>
      <c r="AK193" t="s">
        <v>521</v>
      </c>
    </row>
    <row r="194" spans="1:37">
      <c r="A194">
        <v>45</v>
      </c>
      <c r="B194" t="s">
        <v>13</v>
      </c>
      <c r="C194" t="s">
        <v>418</v>
      </c>
      <c r="D194" t="s">
        <v>419</v>
      </c>
      <c r="E194" t="s">
        <v>12</v>
      </c>
      <c r="F194" t="s">
        <v>475</v>
      </c>
      <c r="G194" t="s">
        <v>421</v>
      </c>
      <c r="H194" t="s">
        <v>61</v>
      </c>
      <c r="I194" t="s">
        <v>422</v>
      </c>
      <c r="J194" s="155">
        <v>44104</v>
      </c>
      <c r="K194" t="s">
        <v>423</v>
      </c>
      <c r="L194" t="s">
        <v>1850</v>
      </c>
      <c r="M194" t="s">
        <v>1851</v>
      </c>
      <c r="N194" t="s">
        <v>562</v>
      </c>
      <c r="P194" t="s">
        <v>563</v>
      </c>
      <c r="Q194">
        <v>16562798</v>
      </c>
      <c r="R194" s="143" t="s">
        <v>66</v>
      </c>
      <c r="S194">
        <v>36</v>
      </c>
      <c r="T194" t="s">
        <v>1490</v>
      </c>
      <c r="U194">
        <v>4141399263</v>
      </c>
      <c r="W194" t="s">
        <v>68</v>
      </c>
      <c r="X194" t="s">
        <v>67</v>
      </c>
      <c r="Y194" t="s">
        <v>517</v>
      </c>
      <c r="Z194" t="s">
        <v>68</v>
      </c>
      <c r="AA194" t="s">
        <v>68</v>
      </c>
      <c r="AB194" t="s">
        <v>68</v>
      </c>
      <c r="AC194" t="s">
        <v>517</v>
      </c>
      <c r="AD194" t="s">
        <v>68</v>
      </c>
      <c r="AE194" t="s">
        <v>67</v>
      </c>
      <c r="AF194" t="s">
        <v>68</v>
      </c>
      <c r="AG194" t="s">
        <v>517</v>
      </c>
      <c r="AH194" t="s">
        <v>68</v>
      </c>
      <c r="AI194" t="s">
        <v>68</v>
      </c>
      <c r="AJ194" t="s">
        <v>68</v>
      </c>
      <c r="AK194" t="s">
        <v>521</v>
      </c>
    </row>
    <row r="195" spans="1:37">
      <c r="A195">
        <v>46</v>
      </c>
      <c r="B195" t="s">
        <v>13</v>
      </c>
      <c r="C195" t="s">
        <v>418</v>
      </c>
      <c r="D195" t="s">
        <v>419</v>
      </c>
      <c r="E195" t="s">
        <v>12</v>
      </c>
      <c r="F195" t="s">
        <v>475</v>
      </c>
      <c r="G195" t="s">
        <v>421</v>
      </c>
      <c r="H195" t="s">
        <v>61</v>
      </c>
      <c r="I195" t="s">
        <v>422</v>
      </c>
      <c r="J195" s="155">
        <v>44104</v>
      </c>
      <c r="K195" t="s">
        <v>423</v>
      </c>
      <c r="L195" t="s">
        <v>1852</v>
      </c>
      <c r="M195" t="s">
        <v>1853</v>
      </c>
      <c r="N195" t="s">
        <v>564</v>
      </c>
      <c r="P195" t="s">
        <v>565</v>
      </c>
      <c r="Q195">
        <v>19380322</v>
      </c>
      <c r="R195" s="143" t="s">
        <v>66</v>
      </c>
      <c r="S195">
        <v>32</v>
      </c>
      <c r="T195" t="s">
        <v>1490</v>
      </c>
      <c r="U195">
        <v>4143891651</v>
      </c>
      <c r="W195" t="s">
        <v>68</v>
      </c>
      <c r="X195" t="s">
        <v>67</v>
      </c>
      <c r="Y195" t="s">
        <v>68</v>
      </c>
      <c r="Z195" t="s">
        <v>68</v>
      </c>
      <c r="AA195" t="s">
        <v>68</v>
      </c>
      <c r="AB195" t="s">
        <v>68</v>
      </c>
      <c r="AC195" t="s">
        <v>517</v>
      </c>
      <c r="AD195" t="s">
        <v>68</v>
      </c>
      <c r="AE195" t="s">
        <v>67</v>
      </c>
      <c r="AF195" t="s">
        <v>68</v>
      </c>
      <c r="AG195" t="s">
        <v>517</v>
      </c>
      <c r="AH195" t="s">
        <v>68</v>
      </c>
      <c r="AI195" t="s">
        <v>68</v>
      </c>
      <c r="AJ195" t="s">
        <v>68</v>
      </c>
      <c r="AK195" t="s">
        <v>514</v>
      </c>
    </row>
    <row r="196" spans="1:37">
      <c r="A196">
        <v>47</v>
      </c>
      <c r="B196" t="s">
        <v>13</v>
      </c>
      <c r="C196" t="s">
        <v>418</v>
      </c>
      <c r="D196" t="s">
        <v>419</v>
      </c>
      <c r="E196" t="s">
        <v>12</v>
      </c>
      <c r="F196" t="s">
        <v>475</v>
      </c>
      <c r="G196" t="s">
        <v>421</v>
      </c>
      <c r="H196" t="s">
        <v>61</v>
      </c>
      <c r="I196" t="s">
        <v>422</v>
      </c>
      <c r="J196" s="155">
        <v>44104</v>
      </c>
      <c r="K196" t="s">
        <v>423</v>
      </c>
      <c r="L196" t="s">
        <v>1854</v>
      </c>
      <c r="M196" t="s">
        <v>1855</v>
      </c>
      <c r="N196" t="s">
        <v>566</v>
      </c>
      <c r="P196" t="s">
        <v>567</v>
      </c>
      <c r="Q196">
        <v>6513826</v>
      </c>
      <c r="R196" s="143" t="s">
        <v>66</v>
      </c>
      <c r="S196">
        <v>53</v>
      </c>
      <c r="T196" t="s">
        <v>1501</v>
      </c>
      <c r="U196">
        <v>4144669183</v>
      </c>
      <c r="W196" t="s">
        <v>68</v>
      </c>
      <c r="X196" t="s">
        <v>67</v>
      </c>
      <c r="Y196" t="s">
        <v>517</v>
      </c>
      <c r="Z196" t="s">
        <v>517</v>
      </c>
      <c r="AA196" t="s">
        <v>68</v>
      </c>
      <c r="AB196" t="s">
        <v>68</v>
      </c>
      <c r="AC196" t="s">
        <v>68</v>
      </c>
      <c r="AD196" t="s">
        <v>68</v>
      </c>
      <c r="AE196" t="s">
        <v>67</v>
      </c>
      <c r="AF196" t="s">
        <v>68</v>
      </c>
      <c r="AG196" t="s">
        <v>517</v>
      </c>
      <c r="AH196" t="s">
        <v>68</v>
      </c>
      <c r="AI196" t="s">
        <v>68</v>
      </c>
      <c r="AJ196" t="s">
        <v>68</v>
      </c>
      <c r="AK196" t="s">
        <v>535</v>
      </c>
    </row>
    <row r="197" spans="1:37">
      <c r="A197">
        <v>48</v>
      </c>
      <c r="B197" t="s">
        <v>13</v>
      </c>
      <c r="C197" t="s">
        <v>418</v>
      </c>
      <c r="D197" t="s">
        <v>419</v>
      </c>
      <c r="E197" t="s">
        <v>12</v>
      </c>
      <c r="F197" t="s">
        <v>475</v>
      </c>
      <c r="G197" t="s">
        <v>421</v>
      </c>
      <c r="H197" t="s">
        <v>61</v>
      </c>
      <c r="I197" t="s">
        <v>422</v>
      </c>
      <c r="J197" s="155">
        <v>44104</v>
      </c>
      <c r="K197" t="s">
        <v>423</v>
      </c>
      <c r="L197" t="s">
        <v>1856</v>
      </c>
      <c r="M197" t="s">
        <v>1857</v>
      </c>
      <c r="N197" t="s">
        <v>568</v>
      </c>
      <c r="P197" t="s">
        <v>569</v>
      </c>
      <c r="Q197">
        <v>3426328</v>
      </c>
      <c r="R197" s="143" t="s">
        <v>66</v>
      </c>
      <c r="S197">
        <v>75</v>
      </c>
      <c r="T197" t="s">
        <v>1501</v>
      </c>
      <c r="U197" t="s">
        <v>570</v>
      </c>
      <c r="W197" t="s">
        <v>68</v>
      </c>
      <c r="X197" t="s">
        <v>67</v>
      </c>
      <c r="Y197" t="s">
        <v>68</v>
      </c>
      <c r="Z197" t="s">
        <v>68</v>
      </c>
      <c r="AA197" t="s">
        <v>68</v>
      </c>
      <c r="AB197" t="s">
        <v>68</v>
      </c>
      <c r="AC197" t="s">
        <v>517</v>
      </c>
      <c r="AD197" t="s">
        <v>68</v>
      </c>
      <c r="AE197" t="s">
        <v>67</v>
      </c>
      <c r="AF197" t="s">
        <v>68</v>
      </c>
      <c r="AG197" t="s">
        <v>517</v>
      </c>
      <c r="AH197" t="s">
        <v>68</v>
      </c>
      <c r="AI197" t="s">
        <v>68</v>
      </c>
      <c r="AJ197" t="s">
        <v>68</v>
      </c>
      <c r="AK197" t="s">
        <v>521</v>
      </c>
    </row>
    <row r="198" spans="1:37">
      <c r="A198">
        <v>49</v>
      </c>
      <c r="B198" t="s">
        <v>13</v>
      </c>
      <c r="C198" t="s">
        <v>418</v>
      </c>
      <c r="D198" t="s">
        <v>419</v>
      </c>
      <c r="E198" t="s">
        <v>12</v>
      </c>
      <c r="F198" t="s">
        <v>475</v>
      </c>
      <c r="G198" t="s">
        <v>421</v>
      </c>
      <c r="H198" t="s">
        <v>61</v>
      </c>
      <c r="I198" t="s">
        <v>422</v>
      </c>
      <c r="J198" s="155">
        <v>44104</v>
      </c>
      <c r="K198" t="s">
        <v>423</v>
      </c>
      <c r="L198" t="s">
        <v>1858</v>
      </c>
      <c r="M198" t="s">
        <v>1859</v>
      </c>
      <c r="N198" t="s">
        <v>571</v>
      </c>
      <c r="P198" t="s">
        <v>572</v>
      </c>
      <c r="Q198">
        <v>20028139</v>
      </c>
      <c r="R198" s="143" t="s">
        <v>66</v>
      </c>
      <c r="S198">
        <v>34</v>
      </c>
      <c r="T198" t="s">
        <v>1490</v>
      </c>
      <c r="U198" t="s">
        <v>573</v>
      </c>
      <c r="W198" t="s">
        <v>68</v>
      </c>
      <c r="X198" t="s">
        <v>67</v>
      </c>
      <c r="Y198" t="s">
        <v>517</v>
      </c>
      <c r="Z198" t="s">
        <v>68</v>
      </c>
      <c r="AA198" t="s">
        <v>68</v>
      </c>
      <c r="AB198" t="s">
        <v>68</v>
      </c>
      <c r="AC198" t="s">
        <v>517</v>
      </c>
      <c r="AD198" t="s">
        <v>68</v>
      </c>
      <c r="AE198" t="s">
        <v>67</v>
      </c>
      <c r="AF198" t="s">
        <v>68</v>
      </c>
      <c r="AG198" t="s">
        <v>517</v>
      </c>
      <c r="AH198" t="s">
        <v>68</v>
      </c>
      <c r="AI198" t="s">
        <v>68</v>
      </c>
      <c r="AJ198" t="s">
        <v>68</v>
      </c>
      <c r="AK198" t="s">
        <v>514</v>
      </c>
    </row>
    <row r="199" spans="1:37">
      <c r="A199">
        <v>50</v>
      </c>
      <c r="B199" t="s">
        <v>13</v>
      </c>
      <c r="C199" t="s">
        <v>418</v>
      </c>
      <c r="D199" t="s">
        <v>419</v>
      </c>
      <c r="E199" t="s">
        <v>12</v>
      </c>
      <c r="F199" t="s">
        <v>475</v>
      </c>
      <c r="G199" t="s">
        <v>421</v>
      </c>
      <c r="H199" t="s">
        <v>61</v>
      </c>
      <c r="I199" t="s">
        <v>422</v>
      </c>
      <c r="J199" s="155">
        <v>44104</v>
      </c>
      <c r="K199" t="s">
        <v>574</v>
      </c>
      <c r="L199" t="s">
        <v>1860</v>
      </c>
      <c r="M199" t="s">
        <v>1861</v>
      </c>
      <c r="N199" t="s">
        <v>575</v>
      </c>
      <c r="P199" t="s">
        <v>576</v>
      </c>
      <c r="Q199">
        <v>18829497</v>
      </c>
      <c r="R199" s="143" t="s">
        <v>66</v>
      </c>
      <c r="S199">
        <v>31</v>
      </c>
      <c r="T199" t="s">
        <v>1490</v>
      </c>
      <c r="U199">
        <v>4241231379</v>
      </c>
      <c r="W199" t="s">
        <v>68</v>
      </c>
      <c r="X199" t="s">
        <v>67</v>
      </c>
      <c r="Y199" t="s">
        <v>517</v>
      </c>
      <c r="Z199" t="s">
        <v>517</v>
      </c>
      <c r="AA199" t="s">
        <v>68</v>
      </c>
      <c r="AB199" t="s">
        <v>68</v>
      </c>
      <c r="AC199" t="s">
        <v>68</v>
      </c>
      <c r="AD199" t="s">
        <v>68</v>
      </c>
      <c r="AE199" t="s">
        <v>67</v>
      </c>
      <c r="AF199" t="s">
        <v>68</v>
      </c>
      <c r="AG199" t="s">
        <v>517</v>
      </c>
      <c r="AH199" t="s">
        <v>68</v>
      </c>
      <c r="AI199" t="s">
        <v>68</v>
      </c>
      <c r="AJ199" t="s">
        <v>68</v>
      </c>
      <c r="AK199" t="s">
        <v>535</v>
      </c>
    </row>
    <row r="200" spans="1:37">
      <c r="A200">
        <v>51</v>
      </c>
      <c r="B200" t="s">
        <v>13</v>
      </c>
      <c r="C200" t="s">
        <v>418</v>
      </c>
      <c r="D200" t="s">
        <v>419</v>
      </c>
      <c r="E200" t="s">
        <v>12</v>
      </c>
      <c r="F200" t="s">
        <v>475</v>
      </c>
      <c r="G200" t="s">
        <v>421</v>
      </c>
      <c r="H200" t="s">
        <v>61</v>
      </c>
      <c r="I200" t="s">
        <v>422</v>
      </c>
      <c r="J200" s="155">
        <v>44104</v>
      </c>
      <c r="K200" t="s">
        <v>574</v>
      </c>
      <c r="L200" t="s">
        <v>1862</v>
      </c>
      <c r="M200" t="s">
        <v>1863</v>
      </c>
      <c r="N200" t="s">
        <v>464</v>
      </c>
      <c r="P200" t="s">
        <v>577</v>
      </c>
      <c r="Q200">
        <v>2290283</v>
      </c>
      <c r="R200" s="143" t="s">
        <v>66</v>
      </c>
      <c r="S200">
        <v>85</v>
      </c>
      <c r="T200" t="s">
        <v>1501</v>
      </c>
      <c r="U200">
        <v>4241257047</v>
      </c>
      <c r="W200" t="s">
        <v>68</v>
      </c>
      <c r="X200" t="s">
        <v>67</v>
      </c>
      <c r="Y200" t="s">
        <v>517</v>
      </c>
      <c r="Z200" t="s">
        <v>517</v>
      </c>
      <c r="AA200" t="s">
        <v>68</v>
      </c>
      <c r="AB200" t="s">
        <v>68</v>
      </c>
      <c r="AC200" t="s">
        <v>517</v>
      </c>
      <c r="AD200" t="s">
        <v>68</v>
      </c>
      <c r="AE200" t="s">
        <v>67</v>
      </c>
      <c r="AF200" t="s">
        <v>68</v>
      </c>
      <c r="AG200" t="s">
        <v>517</v>
      </c>
      <c r="AH200" t="s">
        <v>68</v>
      </c>
      <c r="AI200" t="s">
        <v>68</v>
      </c>
      <c r="AJ200" t="s">
        <v>67</v>
      </c>
      <c r="AK200" t="s">
        <v>578</v>
      </c>
    </row>
    <row r="201" spans="1:37">
      <c r="A201">
        <v>52</v>
      </c>
      <c r="B201" t="s">
        <v>13</v>
      </c>
      <c r="C201" t="s">
        <v>418</v>
      </c>
      <c r="D201" t="s">
        <v>419</v>
      </c>
      <c r="E201" t="s">
        <v>12</v>
      </c>
      <c r="F201" t="s">
        <v>475</v>
      </c>
      <c r="G201" t="s">
        <v>421</v>
      </c>
      <c r="H201" t="s">
        <v>61</v>
      </c>
      <c r="I201" t="s">
        <v>422</v>
      </c>
      <c r="J201" s="155">
        <v>44104</v>
      </c>
      <c r="K201" t="s">
        <v>574</v>
      </c>
      <c r="L201" t="s">
        <v>1590</v>
      </c>
      <c r="M201" t="s">
        <v>1591</v>
      </c>
      <c r="N201" t="s">
        <v>579</v>
      </c>
      <c r="P201" t="s">
        <v>580</v>
      </c>
      <c r="Q201">
        <v>23692517</v>
      </c>
      <c r="R201" s="143" t="s">
        <v>66</v>
      </c>
      <c r="S201">
        <v>74</v>
      </c>
      <c r="T201" t="s">
        <v>1501</v>
      </c>
      <c r="U201" t="s">
        <v>581</v>
      </c>
      <c r="W201" t="s">
        <v>68</v>
      </c>
      <c r="X201" t="s">
        <v>67</v>
      </c>
      <c r="Y201" t="s">
        <v>68</v>
      </c>
      <c r="Z201" t="s">
        <v>68</v>
      </c>
      <c r="AA201" t="s">
        <v>68</v>
      </c>
      <c r="AB201" t="s">
        <v>68</v>
      </c>
      <c r="AC201" t="s">
        <v>517</v>
      </c>
      <c r="AD201" t="s">
        <v>68</v>
      </c>
      <c r="AE201" t="s">
        <v>67</v>
      </c>
      <c r="AF201" t="s">
        <v>68</v>
      </c>
      <c r="AG201" t="s">
        <v>517</v>
      </c>
      <c r="AH201" t="s">
        <v>68</v>
      </c>
      <c r="AI201" t="s">
        <v>68</v>
      </c>
      <c r="AJ201" t="s">
        <v>68</v>
      </c>
      <c r="AK201" t="s">
        <v>521</v>
      </c>
    </row>
    <row r="202" spans="1:37">
      <c r="A202">
        <v>53</v>
      </c>
      <c r="B202" t="s">
        <v>13</v>
      </c>
      <c r="C202" t="s">
        <v>418</v>
      </c>
      <c r="D202" t="s">
        <v>419</v>
      </c>
      <c r="E202" t="s">
        <v>12</v>
      </c>
      <c r="F202" t="s">
        <v>475</v>
      </c>
      <c r="G202" t="s">
        <v>421</v>
      </c>
      <c r="H202" t="s">
        <v>61</v>
      </c>
      <c r="I202" t="s">
        <v>422</v>
      </c>
      <c r="J202" s="155">
        <v>44104</v>
      </c>
      <c r="K202" t="s">
        <v>574</v>
      </c>
      <c r="L202" t="s">
        <v>1864</v>
      </c>
      <c r="M202" t="s">
        <v>1865</v>
      </c>
      <c r="N202" t="s">
        <v>582</v>
      </c>
      <c r="P202" t="s">
        <v>583</v>
      </c>
      <c r="Q202">
        <v>20919960</v>
      </c>
      <c r="R202" s="143" t="s">
        <v>66</v>
      </c>
      <c r="S202">
        <v>25</v>
      </c>
      <c r="T202" t="s">
        <v>1490</v>
      </c>
      <c r="U202">
        <v>4241767551</v>
      </c>
      <c r="W202" t="s">
        <v>68</v>
      </c>
      <c r="X202" t="s">
        <v>67</v>
      </c>
      <c r="Y202" t="s">
        <v>517</v>
      </c>
      <c r="Z202" t="s">
        <v>517</v>
      </c>
      <c r="AA202" t="s">
        <v>68</v>
      </c>
      <c r="AB202" t="s">
        <v>68</v>
      </c>
      <c r="AC202" t="s">
        <v>517</v>
      </c>
      <c r="AD202" t="s">
        <v>68</v>
      </c>
      <c r="AE202" t="s">
        <v>67</v>
      </c>
      <c r="AF202" t="s">
        <v>68</v>
      </c>
      <c r="AG202" t="s">
        <v>517</v>
      </c>
      <c r="AH202" t="s">
        <v>68</v>
      </c>
      <c r="AI202" t="s">
        <v>68</v>
      </c>
      <c r="AJ202" t="s">
        <v>68</v>
      </c>
      <c r="AK202" t="s">
        <v>535</v>
      </c>
    </row>
    <row r="203" spans="1:37">
      <c r="A203">
        <v>54</v>
      </c>
      <c r="B203" t="s">
        <v>13</v>
      </c>
      <c r="C203" t="s">
        <v>418</v>
      </c>
      <c r="D203" t="s">
        <v>419</v>
      </c>
      <c r="E203" t="s">
        <v>12</v>
      </c>
      <c r="F203" t="s">
        <v>475</v>
      </c>
      <c r="G203" t="s">
        <v>421</v>
      </c>
      <c r="H203" t="s">
        <v>61</v>
      </c>
      <c r="I203" t="s">
        <v>422</v>
      </c>
      <c r="J203" s="155">
        <v>44104</v>
      </c>
      <c r="K203" t="s">
        <v>574</v>
      </c>
      <c r="L203" t="s">
        <v>1866</v>
      </c>
      <c r="M203" t="s">
        <v>1867</v>
      </c>
      <c r="N203" t="s">
        <v>506</v>
      </c>
      <c r="P203" t="s">
        <v>584</v>
      </c>
      <c r="Q203">
        <v>2487621</v>
      </c>
      <c r="R203" s="143" t="s">
        <v>66</v>
      </c>
      <c r="S203">
        <v>24</v>
      </c>
      <c r="T203" t="s">
        <v>1490</v>
      </c>
      <c r="U203" t="s">
        <v>585</v>
      </c>
      <c r="W203" t="s">
        <v>68</v>
      </c>
      <c r="X203" t="s">
        <v>67</v>
      </c>
      <c r="Y203" t="s">
        <v>517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67</v>
      </c>
      <c r="AF203" t="s">
        <v>68</v>
      </c>
      <c r="AG203" t="s">
        <v>517</v>
      </c>
      <c r="AH203" t="s">
        <v>68</v>
      </c>
      <c r="AI203" t="s">
        <v>68</v>
      </c>
      <c r="AJ203" t="s">
        <v>68</v>
      </c>
      <c r="AK203" t="s">
        <v>535</v>
      </c>
    </row>
    <row r="204" spans="1:37">
      <c r="A204">
        <v>55</v>
      </c>
      <c r="B204" t="s">
        <v>13</v>
      </c>
      <c r="C204" t="s">
        <v>418</v>
      </c>
      <c r="D204" t="s">
        <v>419</v>
      </c>
      <c r="E204" t="s">
        <v>12</v>
      </c>
      <c r="F204" t="s">
        <v>475</v>
      </c>
      <c r="G204" t="s">
        <v>421</v>
      </c>
      <c r="H204" t="s">
        <v>61</v>
      </c>
      <c r="I204" t="s">
        <v>422</v>
      </c>
      <c r="J204" s="155">
        <v>44104</v>
      </c>
      <c r="K204" t="s">
        <v>574</v>
      </c>
      <c r="L204" t="s">
        <v>1868</v>
      </c>
      <c r="M204" t="s">
        <v>1869</v>
      </c>
      <c r="N204" t="s">
        <v>586</v>
      </c>
      <c r="P204" t="s">
        <v>587</v>
      </c>
      <c r="Q204">
        <v>21131646</v>
      </c>
      <c r="R204" s="143" t="s">
        <v>66</v>
      </c>
      <c r="S204">
        <v>30</v>
      </c>
      <c r="T204" t="s">
        <v>1490</v>
      </c>
      <c r="U204" t="s">
        <v>588</v>
      </c>
      <c r="W204" t="s">
        <v>68</v>
      </c>
      <c r="X204" t="s">
        <v>67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67</v>
      </c>
      <c r="AF204" t="s">
        <v>68</v>
      </c>
      <c r="AG204" t="s">
        <v>517</v>
      </c>
      <c r="AH204" t="s">
        <v>68</v>
      </c>
      <c r="AI204" t="s">
        <v>68</v>
      </c>
      <c r="AJ204" t="s">
        <v>68</v>
      </c>
      <c r="AK204" t="s">
        <v>535</v>
      </c>
    </row>
    <row r="205" spans="1:37">
      <c r="A205">
        <v>56</v>
      </c>
      <c r="B205" t="s">
        <v>13</v>
      </c>
      <c r="C205" t="s">
        <v>418</v>
      </c>
      <c r="D205" t="s">
        <v>419</v>
      </c>
      <c r="E205" t="s">
        <v>12</v>
      </c>
      <c r="F205" t="s">
        <v>459</v>
      </c>
      <c r="G205" t="s">
        <v>421</v>
      </c>
      <c r="H205" t="s">
        <v>61</v>
      </c>
      <c r="I205" t="s">
        <v>422</v>
      </c>
      <c r="J205" s="155">
        <v>44104</v>
      </c>
      <c r="K205" t="s">
        <v>574</v>
      </c>
      <c r="L205" t="s">
        <v>1622</v>
      </c>
      <c r="M205" t="s">
        <v>1623</v>
      </c>
      <c r="N205" t="s">
        <v>145</v>
      </c>
      <c r="P205" t="s">
        <v>589</v>
      </c>
      <c r="Q205">
        <v>11689578</v>
      </c>
      <c r="R205" s="143" t="s">
        <v>66</v>
      </c>
      <c r="S205">
        <v>54</v>
      </c>
      <c r="T205" t="s">
        <v>1501</v>
      </c>
      <c r="W205" t="s">
        <v>68</v>
      </c>
      <c r="X205" t="s">
        <v>67</v>
      </c>
      <c r="Y205" t="s">
        <v>517</v>
      </c>
      <c r="Z205" t="s">
        <v>517</v>
      </c>
      <c r="AA205" t="s">
        <v>68</v>
      </c>
      <c r="AB205" t="s">
        <v>68</v>
      </c>
      <c r="AC205" t="s">
        <v>68</v>
      </c>
      <c r="AD205" t="s">
        <v>68</v>
      </c>
      <c r="AE205" t="s">
        <v>67</v>
      </c>
      <c r="AF205" t="s">
        <v>68</v>
      </c>
      <c r="AG205" t="s">
        <v>517</v>
      </c>
      <c r="AH205" t="s">
        <v>68</v>
      </c>
      <c r="AI205" t="s">
        <v>68</v>
      </c>
      <c r="AJ205" t="s">
        <v>68</v>
      </c>
      <c r="AK205" t="s">
        <v>535</v>
      </c>
    </row>
    <row r="206" spans="1:37">
      <c r="A206">
        <v>57</v>
      </c>
      <c r="B206" t="s">
        <v>13</v>
      </c>
      <c r="C206" t="s">
        <v>418</v>
      </c>
      <c r="D206" t="s">
        <v>419</v>
      </c>
      <c r="E206" t="s">
        <v>12</v>
      </c>
      <c r="F206" t="s">
        <v>459</v>
      </c>
      <c r="G206" t="s">
        <v>421</v>
      </c>
      <c r="H206" t="s">
        <v>61</v>
      </c>
      <c r="I206" t="s">
        <v>422</v>
      </c>
      <c r="J206" s="155">
        <v>44104</v>
      </c>
      <c r="K206" t="s">
        <v>574</v>
      </c>
      <c r="L206" t="s">
        <v>1870</v>
      </c>
      <c r="M206" t="s">
        <v>1871</v>
      </c>
      <c r="N206" t="s">
        <v>590</v>
      </c>
      <c r="P206" t="s">
        <v>230</v>
      </c>
      <c r="Q206">
        <v>1758330</v>
      </c>
      <c r="R206" s="143" t="s">
        <v>66</v>
      </c>
      <c r="S206">
        <v>80</v>
      </c>
      <c r="T206" t="s">
        <v>1501</v>
      </c>
      <c r="W206" t="s">
        <v>68</v>
      </c>
      <c r="X206" t="s">
        <v>67</v>
      </c>
      <c r="Y206" t="s">
        <v>68</v>
      </c>
      <c r="Z206" t="s">
        <v>68</v>
      </c>
      <c r="AA206" t="s">
        <v>68</v>
      </c>
      <c r="AB206" t="s">
        <v>68</v>
      </c>
      <c r="AC206" t="s">
        <v>517</v>
      </c>
      <c r="AD206" t="s">
        <v>68</v>
      </c>
      <c r="AE206" t="s">
        <v>67</v>
      </c>
      <c r="AF206" t="s">
        <v>68</v>
      </c>
      <c r="AG206" t="s">
        <v>517</v>
      </c>
      <c r="AH206" t="s">
        <v>68</v>
      </c>
      <c r="AI206" t="s">
        <v>68</v>
      </c>
      <c r="AJ206" t="s">
        <v>68</v>
      </c>
      <c r="AK206" t="s">
        <v>535</v>
      </c>
    </row>
    <row r="207" spans="1:37">
      <c r="A207">
        <v>58</v>
      </c>
      <c r="B207" t="s">
        <v>13</v>
      </c>
      <c r="C207" t="s">
        <v>418</v>
      </c>
      <c r="D207" t="s">
        <v>419</v>
      </c>
      <c r="E207" t="s">
        <v>12</v>
      </c>
      <c r="F207" t="s">
        <v>459</v>
      </c>
      <c r="G207" t="s">
        <v>421</v>
      </c>
      <c r="H207" t="s">
        <v>61</v>
      </c>
      <c r="I207" t="s">
        <v>422</v>
      </c>
      <c r="J207" s="155">
        <v>44104</v>
      </c>
      <c r="K207" t="s">
        <v>574</v>
      </c>
      <c r="L207" t="s">
        <v>1872</v>
      </c>
      <c r="M207" t="s">
        <v>1873</v>
      </c>
      <c r="N207" t="s">
        <v>168</v>
      </c>
      <c r="P207" t="s">
        <v>591</v>
      </c>
      <c r="Q207">
        <v>3299001</v>
      </c>
      <c r="R207" s="143" t="s">
        <v>66</v>
      </c>
      <c r="S207">
        <v>89</v>
      </c>
      <c r="T207" t="s">
        <v>1501</v>
      </c>
      <c r="W207" t="s">
        <v>68</v>
      </c>
      <c r="X207" t="s">
        <v>67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67</v>
      </c>
      <c r="AF207" t="s">
        <v>68</v>
      </c>
      <c r="AG207" t="s">
        <v>517</v>
      </c>
      <c r="AH207" t="s">
        <v>68</v>
      </c>
      <c r="AI207" t="s">
        <v>68</v>
      </c>
      <c r="AJ207" t="s">
        <v>68</v>
      </c>
      <c r="AK207" t="s">
        <v>535</v>
      </c>
    </row>
    <row r="208" spans="1:37">
      <c r="A208">
        <v>59</v>
      </c>
      <c r="B208" t="s">
        <v>13</v>
      </c>
      <c r="C208" t="s">
        <v>418</v>
      </c>
      <c r="D208" t="s">
        <v>419</v>
      </c>
      <c r="E208" t="s">
        <v>12</v>
      </c>
      <c r="F208" t="s">
        <v>459</v>
      </c>
      <c r="G208" t="s">
        <v>421</v>
      </c>
      <c r="H208" t="s">
        <v>61</v>
      </c>
      <c r="I208" t="s">
        <v>422</v>
      </c>
      <c r="J208" s="155">
        <v>44104</v>
      </c>
      <c r="K208" t="s">
        <v>574</v>
      </c>
      <c r="L208" t="s">
        <v>1874</v>
      </c>
      <c r="M208" t="s">
        <v>1875</v>
      </c>
      <c r="N208" t="s">
        <v>592</v>
      </c>
      <c r="P208" t="s">
        <v>230</v>
      </c>
      <c r="Q208">
        <v>19371600</v>
      </c>
      <c r="R208" s="143" t="s">
        <v>66</v>
      </c>
      <c r="S208">
        <v>31</v>
      </c>
      <c r="T208" t="s">
        <v>1490</v>
      </c>
      <c r="W208" t="s">
        <v>68</v>
      </c>
      <c r="X208" t="s">
        <v>67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67</v>
      </c>
      <c r="AF208" t="s">
        <v>68</v>
      </c>
      <c r="AG208" t="s">
        <v>517</v>
      </c>
      <c r="AH208" t="s">
        <v>68</v>
      </c>
      <c r="AI208" t="s">
        <v>68</v>
      </c>
      <c r="AJ208" t="s">
        <v>68</v>
      </c>
      <c r="AK208" t="s">
        <v>535</v>
      </c>
    </row>
    <row r="209" spans="1:37">
      <c r="A209">
        <v>60</v>
      </c>
      <c r="B209" t="s">
        <v>13</v>
      </c>
      <c r="C209" t="s">
        <v>418</v>
      </c>
      <c r="D209" t="s">
        <v>419</v>
      </c>
      <c r="E209" t="s">
        <v>12</v>
      </c>
      <c r="F209" t="s">
        <v>459</v>
      </c>
      <c r="G209" t="s">
        <v>421</v>
      </c>
      <c r="H209" t="s">
        <v>61</v>
      </c>
      <c r="I209" t="s">
        <v>422</v>
      </c>
      <c r="J209" s="155">
        <v>44104</v>
      </c>
      <c r="K209" t="s">
        <v>574</v>
      </c>
      <c r="L209" t="s">
        <v>1876</v>
      </c>
      <c r="M209" t="s">
        <v>1877</v>
      </c>
      <c r="N209" t="s">
        <v>593</v>
      </c>
      <c r="P209" t="s">
        <v>594</v>
      </c>
      <c r="Q209">
        <v>25516662</v>
      </c>
      <c r="R209" s="143" t="s">
        <v>66</v>
      </c>
      <c r="S209">
        <v>25</v>
      </c>
      <c r="T209" t="s">
        <v>1490</v>
      </c>
      <c r="W209" t="s">
        <v>68</v>
      </c>
      <c r="X209" t="s">
        <v>67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67</v>
      </c>
      <c r="AF209" t="s">
        <v>68</v>
      </c>
      <c r="AG209" t="s">
        <v>517</v>
      </c>
      <c r="AH209" t="s">
        <v>68</v>
      </c>
      <c r="AI209" t="s">
        <v>68</v>
      </c>
      <c r="AJ209" t="s">
        <v>68</v>
      </c>
      <c r="AK209" t="s">
        <v>535</v>
      </c>
    </row>
    <row r="210" spans="1:37">
      <c r="A210">
        <v>61</v>
      </c>
      <c r="B210" t="s">
        <v>13</v>
      </c>
      <c r="C210" t="s">
        <v>418</v>
      </c>
      <c r="D210" t="s">
        <v>419</v>
      </c>
      <c r="E210" t="s">
        <v>12</v>
      </c>
      <c r="F210" t="s">
        <v>459</v>
      </c>
      <c r="G210" t="s">
        <v>421</v>
      </c>
      <c r="H210" t="s">
        <v>61</v>
      </c>
      <c r="I210" t="s">
        <v>422</v>
      </c>
      <c r="J210" s="155">
        <v>44104</v>
      </c>
      <c r="K210" t="s">
        <v>574</v>
      </c>
      <c r="L210" t="s">
        <v>1878</v>
      </c>
      <c r="M210" t="s">
        <v>1879</v>
      </c>
      <c r="N210" t="s">
        <v>168</v>
      </c>
      <c r="P210" t="s">
        <v>97</v>
      </c>
      <c r="Q210">
        <v>3159635</v>
      </c>
      <c r="R210" s="143" t="s">
        <v>66</v>
      </c>
      <c r="S210">
        <v>90</v>
      </c>
      <c r="T210" t="s">
        <v>1501</v>
      </c>
      <c r="W210" t="s">
        <v>68</v>
      </c>
      <c r="X210" t="s">
        <v>67</v>
      </c>
      <c r="Y210" t="s">
        <v>68</v>
      </c>
      <c r="Z210" t="s">
        <v>68</v>
      </c>
      <c r="AA210" t="s">
        <v>68</v>
      </c>
      <c r="AB210" t="s">
        <v>68</v>
      </c>
      <c r="AC210" t="s">
        <v>517</v>
      </c>
      <c r="AD210" t="s">
        <v>68</v>
      </c>
      <c r="AE210" t="s">
        <v>67</v>
      </c>
      <c r="AF210" t="s">
        <v>68</v>
      </c>
      <c r="AG210" t="s">
        <v>517</v>
      </c>
      <c r="AH210" t="s">
        <v>68</v>
      </c>
      <c r="AI210" t="s">
        <v>68</v>
      </c>
      <c r="AJ210" t="s">
        <v>68</v>
      </c>
      <c r="AK210" t="s">
        <v>535</v>
      </c>
    </row>
    <row r="211" spans="1:37">
      <c r="A211">
        <v>62</v>
      </c>
      <c r="B211" t="s">
        <v>13</v>
      </c>
      <c r="C211" t="s">
        <v>418</v>
      </c>
      <c r="D211" t="s">
        <v>419</v>
      </c>
      <c r="E211" t="s">
        <v>12</v>
      </c>
      <c r="F211" t="s">
        <v>459</v>
      </c>
      <c r="G211" t="s">
        <v>421</v>
      </c>
      <c r="H211" t="s">
        <v>61</v>
      </c>
      <c r="I211" t="s">
        <v>422</v>
      </c>
      <c r="J211" s="155">
        <v>44104</v>
      </c>
      <c r="K211" t="s">
        <v>574</v>
      </c>
      <c r="L211" t="s">
        <v>1880</v>
      </c>
      <c r="M211" t="s">
        <v>1881</v>
      </c>
      <c r="N211" t="s">
        <v>595</v>
      </c>
      <c r="P211" t="s">
        <v>596</v>
      </c>
      <c r="Q211">
        <v>3838103</v>
      </c>
      <c r="R211" s="143" t="s">
        <v>66</v>
      </c>
      <c r="S211">
        <v>64</v>
      </c>
      <c r="T211" t="s">
        <v>1501</v>
      </c>
      <c r="W211" t="s">
        <v>68</v>
      </c>
      <c r="X211" t="s">
        <v>67</v>
      </c>
      <c r="Y211" t="s">
        <v>68</v>
      </c>
      <c r="Z211" t="s">
        <v>68</v>
      </c>
      <c r="AA211" t="s">
        <v>68</v>
      </c>
      <c r="AB211" t="s">
        <v>68</v>
      </c>
      <c r="AC211" t="s">
        <v>517</v>
      </c>
      <c r="AD211" t="s">
        <v>68</v>
      </c>
      <c r="AE211" t="s">
        <v>67</v>
      </c>
      <c r="AF211" t="s">
        <v>68</v>
      </c>
      <c r="AG211" t="s">
        <v>517</v>
      </c>
      <c r="AH211" t="s">
        <v>68</v>
      </c>
      <c r="AI211" t="s">
        <v>68</v>
      </c>
      <c r="AJ211" t="s">
        <v>68</v>
      </c>
      <c r="AK211" t="s">
        <v>521</v>
      </c>
    </row>
    <row r="212" spans="1:37">
      <c r="A212">
        <v>63</v>
      </c>
      <c r="B212" t="s">
        <v>13</v>
      </c>
      <c r="C212" t="s">
        <v>418</v>
      </c>
      <c r="D212" t="s">
        <v>419</v>
      </c>
      <c r="E212" t="s">
        <v>12</v>
      </c>
      <c r="F212" t="s">
        <v>459</v>
      </c>
      <c r="G212" t="s">
        <v>421</v>
      </c>
      <c r="H212" t="s">
        <v>61</v>
      </c>
      <c r="I212" t="s">
        <v>422</v>
      </c>
      <c r="J212" s="155">
        <v>44104</v>
      </c>
      <c r="K212" t="s">
        <v>574</v>
      </c>
      <c r="L212" t="s">
        <v>1882</v>
      </c>
      <c r="M212" t="s">
        <v>1883</v>
      </c>
      <c r="N212" t="s">
        <v>597</v>
      </c>
      <c r="P212" t="s">
        <v>598</v>
      </c>
      <c r="Q212">
        <v>5113311</v>
      </c>
      <c r="R212" s="143" t="s">
        <v>66</v>
      </c>
      <c r="S212">
        <v>63</v>
      </c>
      <c r="T212" t="s">
        <v>1501</v>
      </c>
      <c r="W212" t="s">
        <v>68</v>
      </c>
      <c r="X212" t="s">
        <v>67</v>
      </c>
      <c r="Y212" t="s">
        <v>68</v>
      </c>
      <c r="Z212" t="s">
        <v>68</v>
      </c>
      <c r="AA212" t="s">
        <v>68</v>
      </c>
      <c r="AB212" t="s">
        <v>68</v>
      </c>
      <c r="AC212" t="s">
        <v>517</v>
      </c>
      <c r="AD212" t="s">
        <v>68</v>
      </c>
      <c r="AE212" t="s">
        <v>67</v>
      </c>
      <c r="AF212" t="s">
        <v>68</v>
      </c>
      <c r="AG212" t="s">
        <v>517</v>
      </c>
      <c r="AH212" t="s">
        <v>68</v>
      </c>
      <c r="AI212" t="s">
        <v>68</v>
      </c>
      <c r="AJ212" t="s">
        <v>68</v>
      </c>
      <c r="AK212" t="s">
        <v>521</v>
      </c>
    </row>
    <row r="213" spans="1:37">
      <c r="A213">
        <v>64</v>
      </c>
      <c r="B213" t="s">
        <v>13</v>
      </c>
      <c r="C213" t="s">
        <v>418</v>
      </c>
      <c r="D213" t="s">
        <v>419</v>
      </c>
      <c r="E213" t="s">
        <v>12</v>
      </c>
      <c r="F213" t="s">
        <v>459</v>
      </c>
      <c r="G213" t="s">
        <v>421</v>
      </c>
      <c r="H213" t="s">
        <v>61</v>
      </c>
      <c r="I213" t="s">
        <v>422</v>
      </c>
      <c r="J213" s="155">
        <v>44104</v>
      </c>
      <c r="K213" t="s">
        <v>574</v>
      </c>
      <c r="L213" t="s">
        <v>1884</v>
      </c>
      <c r="M213" t="s">
        <v>1885</v>
      </c>
      <c r="N213" t="s">
        <v>599</v>
      </c>
      <c r="P213" t="s">
        <v>230</v>
      </c>
      <c r="Q213">
        <v>3560230</v>
      </c>
      <c r="R213" s="143" t="s">
        <v>66</v>
      </c>
      <c r="S213">
        <v>70</v>
      </c>
      <c r="T213" t="s">
        <v>1501</v>
      </c>
      <c r="W213" t="s">
        <v>68</v>
      </c>
      <c r="X213" t="s">
        <v>67</v>
      </c>
      <c r="Y213" t="s">
        <v>68</v>
      </c>
      <c r="Z213" t="s">
        <v>517</v>
      </c>
      <c r="AA213" t="s">
        <v>68</v>
      </c>
      <c r="AB213" t="s">
        <v>68</v>
      </c>
      <c r="AC213" t="s">
        <v>517</v>
      </c>
      <c r="AD213" t="s">
        <v>68</v>
      </c>
      <c r="AE213" t="s">
        <v>67</v>
      </c>
      <c r="AF213" t="s">
        <v>68</v>
      </c>
      <c r="AG213" t="s">
        <v>517</v>
      </c>
      <c r="AH213" t="s">
        <v>68</v>
      </c>
      <c r="AI213" t="s">
        <v>68</v>
      </c>
      <c r="AJ213" t="s">
        <v>68</v>
      </c>
      <c r="AK213" t="s">
        <v>521</v>
      </c>
    </row>
    <row r="214" spans="1:37">
      <c r="A214">
        <v>65</v>
      </c>
      <c r="B214" t="s">
        <v>13</v>
      </c>
      <c r="C214" t="s">
        <v>418</v>
      </c>
      <c r="D214" t="s">
        <v>419</v>
      </c>
      <c r="E214" t="s">
        <v>12</v>
      </c>
      <c r="F214" t="s">
        <v>459</v>
      </c>
      <c r="G214" t="s">
        <v>421</v>
      </c>
      <c r="H214" t="s">
        <v>61</v>
      </c>
      <c r="I214" t="s">
        <v>422</v>
      </c>
      <c r="J214" s="155">
        <v>44104</v>
      </c>
      <c r="K214" t="s">
        <v>574</v>
      </c>
      <c r="L214" t="s">
        <v>1886</v>
      </c>
      <c r="M214" t="s">
        <v>1887</v>
      </c>
      <c r="N214" t="s">
        <v>600</v>
      </c>
      <c r="P214" t="s">
        <v>601</v>
      </c>
      <c r="Q214">
        <v>4920965</v>
      </c>
      <c r="R214" s="143" t="s">
        <v>66</v>
      </c>
      <c r="S214">
        <v>70</v>
      </c>
      <c r="T214" t="s">
        <v>1501</v>
      </c>
      <c r="W214" t="s">
        <v>68</v>
      </c>
      <c r="X214" t="s">
        <v>67</v>
      </c>
      <c r="Y214" t="s">
        <v>68</v>
      </c>
      <c r="Z214" t="s">
        <v>68</v>
      </c>
      <c r="AA214" t="s">
        <v>68</v>
      </c>
      <c r="AB214" t="s">
        <v>68</v>
      </c>
      <c r="AC214" t="s">
        <v>517</v>
      </c>
      <c r="AD214" t="s">
        <v>68</v>
      </c>
      <c r="AE214" t="s">
        <v>67</v>
      </c>
      <c r="AF214" t="s">
        <v>68</v>
      </c>
      <c r="AG214" t="s">
        <v>517</v>
      </c>
      <c r="AH214" t="s">
        <v>68</v>
      </c>
      <c r="AI214" t="s">
        <v>68</v>
      </c>
      <c r="AJ214" t="s">
        <v>68</v>
      </c>
      <c r="AK214" t="s">
        <v>521</v>
      </c>
    </row>
    <row r="215" spans="1:37">
      <c r="A215">
        <v>66</v>
      </c>
      <c r="B215" t="s">
        <v>13</v>
      </c>
      <c r="C215" t="s">
        <v>418</v>
      </c>
      <c r="D215" t="s">
        <v>419</v>
      </c>
      <c r="E215" t="s">
        <v>12</v>
      </c>
      <c r="F215" t="s">
        <v>459</v>
      </c>
      <c r="G215" t="s">
        <v>421</v>
      </c>
      <c r="H215" t="s">
        <v>61</v>
      </c>
      <c r="I215" t="s">
        <v>422</v>
      </c>
      <c r="J215" s="155">
        <v>44104</v>
      </c>
      <c r="K215" t="s">
        <v>574</v>
      </c>
      <c r="L215" t="s">
        <v>1888</v>
      </c>
      <c r="M215" t="s">
        <v>1889</v>
      </c>
      <c r="N215" t="s">
        <v>602</v>
      </c>
      <c r="P215" t="s">
        <v>603</v>
      </c>
      <c r="Q215">
        <v>15179858</v>
      </c>
      <c r="R215" s="143" t="s">
        <v>66</v>
      </c>
      <c r="S215">
        <v>67</v>
      </c>
      <c r="T215" t="s">
        <v>1501</v>
      </c>
      <c r="W215" t="s">
        <v>68</v>
      </c>
      <c r="X215" t="s">
        <v>67</v>
      </c>
      <c r="Y215" t="s">
        <v>68</v>
      </c>
      <c r="Z215" t="s">
        <v>68</v>
      </c>
      <c r="AA215" t="s">
        <v>68</v>
      </c>
      <c r="AB215" t="s">
        <v>68</v>
      </c>
      <c r="AC215" t="s">
        <v>517</v>
      </c>
      <c r="AD215" t="s">
        <v>68</v>
      </c>
      <c r="AE215" t="s">
        <v>67</v>
      </c>
      <c r="AF215" t="s">
        <v>68</v>
      </c>
      <c r="AG215" t="s">
        <v>517</v>
      </c>
      <c r="AH215" t="s">
        <v>68</v>
      </c>
      <c r="AI215" t="s">
        <v>68</v>
      </c>
      <c r="AJ215" t="s">
        <v>68</v>
      </c>
      <c r="AK215" t="s">
        <v>521</v>
      </c>
    </row>
    <row r="216" spans="1:37">
      <c r="A216">
        <v>67</v>
      </c>
      <c r="B216" t="s">
        <v>13</v>
      </c>
      <c r="C216" t="s">
        <v>418</v>
      </c>
      <c r="D216" t="s">
        <v>419</v>
      </c>
      <c r="E216" t="s">
        <v>12</v>
      </c>
      <c r="F216" t="s">
        <v>459</v>
      </c>
      <c r="G216" t="s">
        <v>421</v>
      </c>
      <c r="H216" t="s">
        <v>61</v>
      </c>
      <c r="I216" t="s">
        <v>422</v>
      </c>
      <c r="J216" s="155">
        <v>44104</v>
      </c>
      <c r="K216" t="s">
        <v>574</v>
      </c>
      <c r="L216" t="s">
        <v>1890</v>
      </c>
      <c r="M216" t="s">
        <v>1891</v>
      </c>
      <c r="N216" t="s">
        <v>599</v>
      </c>
      <c r="P216" t="s">
        <v>604</v>
      </c>
      <c r="Q216">
        <v>13833755</v>
      </c>
      <c r="R216" s="143" t="s">
        <v>66</v>
      </c>
      <c r="S216">
        <v>43</v>
      </c>
      <c r="T216" t="s">
        <v>1490</v>
      </c>
      <c r="W216" t="s">
        <v>68</v>
      </c>
      <c r="X216" t="s">
        <v>67</v>
      </c>
      <c r="Y216" t="s">
        <v>68</v>
      </c>
      <c r="Z216" t="s">
        <v>517</v>
      </c>
      <c r="AA216" t="s">
        <v>68</v>
      </c>
      <c r="AB216" t="s">
        <v>68</v>
      </c>
      <c r="AC216" t="s">
        <v>517</v>
      </c>
      <c r="AD216" t="s">
        <v>68</v>
      </c>
      <c r="AE216" t="s">
        <v>67</v>
      </c>
      <c r="AF216" t="s">
        <v>68</v>
      </c>
      <c r="AG216" t="s">
        <v>517</v>
      </c>
      <c r="AH216" t="s">
        <v>68</v>
      </c>
      <c r="AI216" t="s">
        <v>68</v>
      </c>
      <c r="AJ216" t="s">
        <v>68</v>
      </c>
      <c r="AK216" t="s">
        <v>521</v>
      </c>
    </row>
    <row r="217" spans="1:37">
      <c r="A217">
        <v>68</v>
      </c>
      <c r="B217" t="s">
        <v>13</v>
      </c>
      <c r="C217" t="s">
        <v>418</v>
      </c>
      <c r="D217" t="s">
        <v>419</v>
      </c>
      <c r="E217" t="s">
        <v>12</v>
      </c>
      <c r="F217" t="s">
        <v>459</v>
      </c>
      <c r="G217" t="s">
        <v>421</v>
      </c>
      <c r="H217" t="s">
        <v>61</v>
      </c>
      <c r="I217" t="s">
        <v>422</v>
      </c>
      <c r="J217" s="155">
        <v>44104</v>
      </c>
      <c r="K217" t="s">
        <v>574</v>
      </c>
      <c r="L217" t="s">
        <v>1892</v>
      </c>
      <c r="M217" t="s">
        <v>1893</v>
      </c>
      <c r="N217" t="s">
        <v>605</v>
      </c>
      <c r="P217" t="s">
        <v>606</v>
      </c>
      <c r="Q217">
        <v>20248631</v>
      </c>
      <c r="R217" s="143" t="s">
        <v>66</v>
      </c>
      <c r="S217">
        <v>28</v>
      </c>
      <c r="T217" t="s">
        <v>1490</v>
      </c>
      <c r="W217" t="s">
        <v>68</v>
      </c>
      <c r="X217" t="s">
        <v>67</v>
      </c>
      <c r="Y217" t="s">
        <v>68</v>
      </c>
      <c r="Z217" t="s">
        <v>68</v>
      </c>
      <c r="AA217" t="s">
        <v>68</v>
      </c>
      <c r="AB217" t="s">
        <v>68</v>
      </c>
      <c r="AC217" t="s">
        <v>517</v>
      </c>
      <c r="AD217" t="s">
        <v>68</v>
      </c>
      <c r="AE217" t="s">
        <v>67</v>
      </c>
      <c r="AF217" t="s">
        <v>68</v>
      </c>
      <c r="AG217" t="s">
        <v>517</v>
      </c>
      <c r="AH217" t="s">
        <v>68</v>
      </c>
      <c r="AI217" t="s">
        <v>68</v>
      </c>
      <c r="AJ217" t="s">
        <v>68</v>
      </c>
      <c r="AK217" t="s">
        <v>607</v>
      </c>
    </row>
    <row r="218" spans="1:37">
      <c r="A218">
        <v>69</v>
      </c>
      <c r="B218" t="s">
        <v>13</v>
      </c>
      <c r="C218" t="s">
        <v>418</v>
      </c>
      <c r="D218" t="s">
        <v>419</v>
      </c>
      <c r="E218" t="s">
        <v>12</v>
      </c>
      <c r="F218" t="s">
        <v>459</v>
      </c>
      <c r="G218" t="s">
        <v>421</v>
      </c>
      <c r="H218" t="s">
        <v>61</v>
      </c>
      <c r="I218" t="s">
        <v>422</v>
      </c>
      <c r="J218" s="155">
        <v>44104</v>
      </c>
      <c r="K218" t="s">
        <v>574</v>
      </c>
      <c r="L218" t="s">
        <v>1894</v>
      </c>
      <c r="M218" t="s">
        <v>1895</v>
      </c>
      <c r="N218" t="s">
        <v>487</v>
      </c>
      <c r="P218" t="s">
        <v>474</v>
      </c>
      <c r="Q218">
        <v>17329150</v>
      </c>
      <c r="R218" s="143" t="s">
        <v>66</v>
      </c>
      <c r="S218">
        <v>33</v>
      </c>
      <c r="T218" t="s">
        <v>1490</v>
      </c>
      <c r="W218" t="s">
        <v>68</v>
      </c>
      <c r="X218" t="s">
        <v>67</v>
      </c>
      <c r="Y218" t="s">
        <v>68</v>
      </c>
      <c r="Z218" t="s">
        <v>68</v>
      </c>
      <c r="AA218" t="s">
        <v>68</v>
      </c>
      <c r="AB218" t="s">
        <v>68</v>
      </c>
      <c r="AC218" t="s">
        <v>517</v>
      </c>
      <c r="AD218" t="s">
        <v>68</v>
      </c>
      <c r="AE218" t="s">
        <v>67</v>
      </c>
      <c r="AF218" t="s">
        <v>68</v>
      </c>
      <c r="AG218" t="s">
        <v>517</v>
      </c>
      <c r="AH218" t="s">
        <v>68</v>
      </c>
      <c r="AI218" t="s">
        <v>68</v>
      </c>
      <c r="AJ218" t="s">
        <v>68</v>
      </c>
      <c r="AK218" t="s">
        <v>607</v>
      </c>
    </row>
    <row r="219" spans="1:37">
      <c r="A219">
        <v>70</v>
      </c>
      <c r="B219" t="s">
        <v>13</v>
      </c>
      <c r="C219" t="s">
        <v>418</v>
      </c>
      <c r="D219" t="s">
        <v>419</v>
      </c>
      <c r="E219" t="s">
        <v>12</v>
      </c>
      <c r="F219" t="s">
        <v>459</v>
      </c>
      <c r="G219" t="s">
        <v>421</v>
      </c>
      <c r="H219" t="s">
        <v>61</v>
      </c>
      <c r="I219" t="s">
        <v>422</v>
      </c>
      <c r="J219" s="155">
        <v>44104</v>
      </c>
      <c r="K219" t="s">
        <v>574</v>
      </c>
      <c r="L219" t="s">
        <v>1896</v>
      </c>
      <c r="M219" t="s">
        <v>1897</v>
      </c>
      <c r="N219" t="s">
        <v>100</v>
      </c>
      <c r="P219" t="s">
        <v>608</v>
      </c>
      <c r="Q219">
        <v>32527249</v>
      </c>
      <c r="R219" s="143" t="s">
        <v>66</v>
      </c>
      <c r="S219">
        <v>21</v>
      </c>
      <c r="T219" t="s">
        <v>1490</v>
      </c>
      <c r="W219" t="s">
        <v>68</v>
      </c>
      <c r="X219" t="s">
        <v>67</v>
      </c>
      <c r="Y219" t="s">
        <v>68</v>
      </c>
      <c r="Z219" t="s">
        <v>68</v>
      </c>
      <c r="AA219" t="s">
        <v>68</v>
      </c>
      <c r="AB219" t="s">
        <v>517</v>
      </c>
      <c r="AC219" t="s">
        <v>68</v>
      </c>
      <c r="AD219" t="s">
        <v>68</v>
      </c>
      <c r="AE219" t="s">
        <v>67</v>
      </c>
      <c r="AF219" t="s">
        <v>68</v>
      </c>
      <c r="AG219" t="s">
        <v>517</v>
      </c>
      <c r="AH219" t="s">
        <v>68</v>
      </c>
      <c r="AI219" t="s">
        <v>68</v>
      </c>
      <c r="AJ219" t="s">
        <v>68</v>
      </c>
      <c r="AK219" t="s">
        <v>609</v>
      </c>
    </row>
    <row r="220" spans="1:37">
      <c r="A220">
        <v>71</v>
      </c>
      <c r="B220" t="s">
        <v>13</v>
      </c>
      <c r="C220" t="s">
        <v>418</v>
      </c>
      <c r="D220" t="s">
        <v>419</v>
      </c>
      <c r="E220" t="s">
        <v>12</v>
      </c>
      <c r="F220" t="s">
        <v>503</v>
      </c>
      <c r="G220" t="s">
        <v>421</v>
      </c>
      <c r="H220" t="s">
        <v>61</v>
      </c>
      <c r="I220" t="s">
        <v>422</v>
      </c>
      <c r="J220" s="155">
        <v>44104</v>
      </c>
      <c r="K220" t="s">
        <v>574</v>
      </c>
      <c r="L220" t="s">
        <v>1898</v>
      </c>
      <c r="M220" t="s">
        <v>1899</v>
      </c>
      <c r="N220" t="s">
        <v>610</v>
      </c>
      <c r="P220" t="s">
        <v>594</v>
      </c>
      <c r="Q220">
        <v>19124376</v>
      </c>
      <c r="R220" s="143" t="s">
        <v>66</v>
      </c>
      <c r="S220">
        <v>35</v>
      </c>
      <c r="T220" t="s">
        <v>1490</v>
      </c>
      <c r="U220" t="s">
        <v>611</v>
      </c>
      <c r="W220" t="s">
        <v>68</v>
      </c>
      <c r="X220" t="s">
        <v>67</v>
      </c>
      <c r="Y220" t="s">
        <v>68</v>
      </c>
      <c r="Z220" t="s">
        <v>68</v>
      </c>
      <c r="AA220" t="s">
        <v>68</v>
      </c>
      <c r="AB220" t="s">
        <v>68</v>
      </c>
      <c r="AC220" t="s">
        <v>517</v>
      </c>
      <c r="AD220" t="s">
        <v>68</v>
      </c>
      <c r="AE220" t="s">
        <v>67</v>
      </c>
      <c r="AF220" t="s">
        <v>68</v>
      </c>
      <c r="AG220" t="s">
        <v>517</v>
      </c>
      <c r="AH220" t="s">
        <v>68</v>
      </c>
      <c r="AI220" t="s">
        <v>68</v>
      </c>
      <c r="AJ220" t="s">
        <v>68</v>
      </c>
      <c r="AK220" t="s">
        <v>607</v>
      </c>
    </row>
    <row r="221" spans="1:37">
      <c r="A221">
        <v>72</v>
      </c>
      <c r="B221" t="s">
        <v>13</v>
      </c>
      <c r="C221" t="s">
        <v>418</v>
      </c>
      <c r="D221" t="s">
        <v>419</v>
      </c>
      <c r="E221" t="s">
        <v>12</v>
      </c>
      <c r="F221" t="s">
        <v>503</v>
      </c>
      <c r="G221" t="s">
        <v>421</v>
      </c>
      <c r="H221" t="s">
        <v>61</v>
      </c>
      <c r="I221" t="s">
        <v>422</v>
      </c>
      <c r="J221" s="155">
        <v>44104</v>
      </c>
      <c r="K221" t="s">
        <v>574</v>
      </c>
      <c r="L221" t="s">
        <v>1900</v>
      </c>
      <c r="M221" t="s">
        <v>1901</v>
      </c>
      <c r="N221" t="s">
        <v>612</v>
      </c>
      <c r="P221" t="s">
        <v>613</v>
      </c>
      <c r="Q221">
        <v>14559243</v>
      </c>
      <c r="R221" s="143" t="s">
        <v>66</v>
      </c>
      <c r="S221">
        <v>44</v>
      </c>
      <c r="T221" t="s">
        <v>1490</v>
      </c>
      <c r="U221" t="s">
        <v>614</v>
      </c>
      <c r="W221" t="s">
        <v>68</v>
      </c>
      <c r="X221" t="s">
        <v>67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67</v>
      </c>
      <c r="AF221" t="s">
        <v>68</v>
      </c>
      <c r="AG221" t="s">
        <v>517</v>
      </c>
      <c r="AH221" t="s">
        <v>68</v>
      </c>
      <c r="AI221" t="s">
        <v>68</v>
      </c>
      <c r="AJ221" t="s">
        <v>68</v>
      </c>
      <c r="AK221" t="s">
        <v>607</v>
      </c>
    </row>
    <row r="222" spans="1:37">
      <c r="A222">
        <v>73</v>
      </c>
      <c r="B222" t="s">
        <v>13</v>
      </c>
      <c r="C222" t="s">
        <v>418</v>
      </c>
      <c r="D222" t="s">
        <v>419</v>
      </c>
      <c r="E222" t="s">
        <v>12</v>
      </c>
      <c r="F222" t="s">
        <v>503</v>
      </c>
      <c r="G222" t="s">
        <v>421</v>
      </c>
      <c r="H222" t="s">
        <v>61</v>
      </c>
      <c r="I222" t="s">
        <v>422</v>
      </c>
      <c r="J222" s="155">
        <v>44104</v>
      </c>
      <c r="K222" t="s">
        <v>574</v>
      </c>
      <c r="L222" t="s">
        <v>1902</v>
      </c>
      <c r="M222" t="s">
        <v>1903</v>
      </c>
      <c r="N222" t="s">
        <v>615</v>
      </c>
      <c r="P222" t="s">
        <v>616</v>
      </c>
      <c r="Q222">
        <v>23610203</v>
      </c>
      <c r="R222" s="143" t="s">
        <v>66</v>
      </c>
      <c r="S222">
        <v>25</v>
      </c>
      <c r="T222" t="s">
        <v>1490</v>
      </c>
      <c r="U222" t="s">
        <v>617</v>
      </c>
      <c r="W222" t="s">
        <v>68</v>
      </c>
      <c r="X222" t="s">
        <v>67</v>
      </c>
      <c r="Y222" t="s">
        <v>68</v>
      </c>
      <c r="Z222" t="s">
        <v>68</v>
      </c>
      <c r="AA222" t="s">
        <v>517</v>
      </c>
      <c r="AB222" t="s">
        <v>68</v>
      </c>
      <c r="AC222" t="s">
        <v>68</v>
      </c>
      <c r="AD222" t="s">
        <v>68</v>
      </c>
      <c r="AE222" t="s">
        <v>67</v>
      </c>
      <c r="AF222" t="s">
        <v>68</v>
      </c>
      <c r="AG222" t="s">
        <v>517</v>
      </c>
      <c r="AH222" t="s">
        <v>68</v>
      </c>
      <c r="AI222" t="s">
        <v>68</v>
      </c>
      <c r="AJ222" t="s">
        <v>68</v>
      </c>
      <c r="AK222" t="s">
        <v>46</v>
      </c>
    </row>
    <row r="223" spans="1:37">
      <c r="A223">
        <v>74</v>
      </c>
      <c r="B223" t="s">
        <v>13</v>
      </c>
      <c r="C223" t="s">
        <v>418</v>
      </c>
      <c r="D223" t="s">
        <v>419</v>
      </c>
      <c r="E223" t="s">
        <v>12</v>
      </c>
      <c r="F223" t="s">
        <v>503</v>
      </c>
      <c r="G223" t="s">
        <v>421</v>
      </c>
      <c r="H223" t="s">
        <v>61</v>
      </c>
      <c r="I223" t="s">
        <v>422</v>
      </c>
      <c r="J223" s="155">
        <v>44104</v>
      </c>
      <c r="K223" t="s">
        <v>574</v>
      </c>
      <c r="L223" t="s">
        <v>1904</v>
      </c>
      <c r="M223" t="s">
        <v>1905</v>
      </c>
      <c r="N223" t="s">
        <v>618</v>
      </c>
      <c r="P223" t="s">
        <v>619</v>
      </c>
      <c r="Q223">
        <v>29584198</v>
      </c>
      <c r="R223" s="143" t="s">
        <v>66</v>
      </c>
      <c r="S223">
        <v>27</v>
      </c>
      <c r="T223" t="s">
        <v>1490</v>
      </c>
      <c r="U223" t="s">
        <v>620</v>
      </c>
      <c r="W223" t="s">
        <v>68</v>
      </c>
      <c r="X223" t="s">
        <v>67</v>
      </c>
      <c r="Y223" t="s">
        <v>68</v>
      </c>
      <c r="Z223" t="s">
        <v>68</v>
      </c>
      <c r="AA223" t="s">
        <v>517</v>
      </c>
      <c r="AB223" t="s">
        <v>68</v>
      </c>
      <c r="AC223" t="s">
        <v>68</v>
      </c>
      <c r="AD223" t="s">
        <v>68</v>
      </c>
      <c r="AE223" t="s">
        <v>67</v>
      </c>
      <c r="AF223" t="s">
        <v>68</v>
      </c>
      <c r="AG223" t="s">
        <v>517</v>
      </c>
      <c r="AH223" t="s">
        <v>68</v>
      </c>
      <c r="AI223" t="s">
        <v>68</v>
      </c>
      <c r="AJ223" t="s">
        <v>68</v>
      </c>
      <c r="AK223" t="s">
        <v>46</v>
      </c>
    </row>
    <row r="224" spans="1:37">
      <c r="A224">
        <v>75</v>
      </c>
      <c r="B224" t="s">
        <v>13</v>
      </c>
      <c r="C224" t="s">
        <v>418</v>
      </c>
      <c r="D224" t="s">
        <v>419</v>
      </c>
      <c r="E224" t="s">
        <v>12</v>
      </c>
      <c r="F224" t="s">
        <v>503</v>
      </c>
      <c r="G224" t="s">
        <v>421</v>
      </c>
      <c r="H224" t="s">
        <v>61</v>
      </c>
      <c r="I224" t="s">
        <v>422</v>
      </c>
      <c r="J224" s="155">
        <v>44104</v>
      </c>
      <c r="K224" t="s">
        <v>574</v>
      </c>
      <c r="L224" t="s">
        <v>1906</v>
      </c>
      <c r="M224" t="s">
        <v>1907</v>
      </c>
      <c r="N224" t="s">
        <v>621</v>
      </c>
      <c r="P224" t="s">
        <v>622</v>
      </c>
      <c r="Q224">
        <v>28325196</v>
      </c>
      <c r="R224" s="143" t="s">
        <v>66</v>
      </c>
      <c r="S224">
        <v>19</v>
      </c>
      <c r="T224" t="s">
        <v>1490</v>
      </c>
      <c r="U224" t="s">
        <v>623</v>
      </c>
      <c r="W224" t="s">
        <v>68</v>
      </c>
      <c r="X224" t="s">
        <v>67</v>
      </c>
      <c r="Y224" t="s">
        <v>68</v>
      </c>
      <c r="Z224" t="s">
        <v>68</v>
      </c>
      <c r="AA224" t="s">
        <v>517</v>
      </c>
      <c r="AB224" t="s">
        <v>68</v>
      </c>
      <c r="AC224" t="s">
        <v>68</v>
      </c>
      <c r="AD224" t="s">
        <v>68</v>
      </c>
      <c r="AE224" t="s">
        <v>67</v>
      </c>
      <c r="AF224" t="s">
        <v>68</v>
      </c>
      <c r="AG224" t="s">
        <v>517</v>
      </c>
      <c r="AH224" t="s">
        <v>68</v>
      </c>
      <c r="AI224" t="s">
        <v>68</v>
      </c>
      <c r="AJ224" t="s">
        <v>68</v>
      </c>
      <c r="AK224" t="s">
        <v>46</v>
      </c>
    </row>
    <row r="225" spans="1:37">
      <c r="A225">
        <v>76</v>
      </c>
      <c r="B225" t="s">
        <v>13</v>
      </c>
      <c r="C225" t="s">
        <v>418</v>
      </c>
      <c r="D225" t="s">
        <v>419</v>
      </c>
      <c r="E225" t="s">
        <v>12</v>
      </c>
      <c r="F225" t="s">
        <v>503</v>
      </c>
      <c r="G225" t="s">
        <v>421</v>
      </c>
      <c r="H225" t="s">
        <v>61</v>
      </c>
      <c r="I225" t="s">
        <v>422</v>
      </c>
      <c r="J225" s="155">
        <v>44104</v>
      </c>
      <c r="K225" t="s">
        <v>574</v>
      </c>
      <c r="L225" t="s">
        <v>1908</v>
      </c>
      <c r="M225" t="s">
        <v>1909</v>
      </c>
      <c r="N225" t="s">
        <v>624</v>
      </c>
      <c r="P225" t="s">
        <v>625</v>
      </c>
      <c r="Q225">
        <v>28410726</v>
      </c>
      <c r="R225" s="143" t="s">
        <v>66</v>
      </c>
      <c r="S225">
        <v>19</v>
      </c>
      <c r="T225" t="s">
        <v>1490</v>
      </c>
      <c r="U225" t="s">
        <v>626</v>
      </c>
      <c r="W225" t="s">
        <v>68</v>
      </c>
      <c r="X225" t="s">
        <v>67</v>
      </c>
      <c r="Y225" t="s">
        <v>68</v>
      </c>
      <c r="Z225" t="s">
        <v>68</v>
      </c>
      <c r="AA225" t="s">
        <v>68</v>
      </c>
      <c r="AB225" t="s">
        <v>517</v>
      </c>
      <c r="AC225" t="s">
        <v>68</v>
      </c>
      <c r="AD225" t="s">
        <v>68</v>
      </c>
      <c r="AE225" t="s">
        <v>67</v>
      </c>
      <c r="AF225" t="s">
        <v>68</v>
      </c>
      <c r="AG225" t="s">
        <v>517</v>
      </c>
      <c r="AH225" t="s">
        <v>68</v>
      </c>
      <c r="AI225" t="s">
        <v>68</v>
      </c>
      <c r="AJ225" t="s">
        <v>68</v>
      </c>
      <c r="AK225" t="s">
        <v>609</v>
      </c>
    </row>
    <row r="226" spans="1:37">
      <c r="A226">
        <v>77</v>
      </c>
      <c r="B226" t="s">
        <v>13</v>
      </c>
      <c r="C226" t="s">
        <v>418</v>
      </c>
      <c r="D226" t="s">
        <v>419</v>
      </c>
      <c r="E226" t="s">
        <v>12</v>
      </c>
      <c r="F226" t="s">
        <v>503</v>
      </c>
      <c r="G226" t="s">
        <v>421</v>
      </c>
      <c r="H226" t="s">
        <v>61</v>
      </c>
      <c r="I226" t="s">
        <v>422</v>
      </c>
      <c r="J226" s="155">
        <v>44104</v>
      </c>
      <c r="K226" t="s">
        <v>574</v>
      </c>
      <c r="L226" t="s">
        <v>1910</v>
      </c>
      <c r="M226" t="s">
        <v>1911</v>
      </c>
      <c r="N226" t="s">
        <v>627</v>
      </c>
      <c r="P226" t="s">
        <v>628</v>
      </c>
      <c r="Q226">
        <v>26966260</v>
      </c>
      <c r="R226" s="143" t="s">
        <v>66</v>
      </c>
      <c r="S226">
        <v>20</v>
      </c>
      <c r="T226" t="s">
        <v>1490</v>
      </c>
      <c r="U226" t="s">
        <v>629</v>
      </c>
      <c r="W226" t="s">
        <v>68</v>
      </c>
      <c r="X226" t="s">
        <v>67</v>
      </c>
      <c r="Y226" t="s">
        <v>68</v>
      </c>
      <c r="Z226" t="s">
        <v>68</v>
      </c>
      <c r="AA226" t="s">
        <v>517</v>
      </c>
      <c r="AB226" t="s">
        <v>517</v>
      </c>
      <c r="AC226" t="s">
        <v>68</v>
      </c>
      <c r="AD226" t="s">
        <v>68</v>
      </c>
      <c r="AE226" t="s">
        <v>67</v>
      </c>
      <c r="AF226" t="s">
        <v>68</v>
      </c>
      <c r="AG226" t="s">
        <v>517</v>
      </c>
      <c r="AH226" t="s">
        <v>68</v>
      </c>
      <c r="AI226" t="s">
        <v>68</v>
      </c>
      <c r="AJ226" t="s">
        <v>68</v>
      </c>
      <c r="AK226" t="s">
        <v>609</v>
      </c>
    </row>
    <row r="227" spans="1:37">
      <c r="A227">
        <v>78</v>
      </c>
      <c r="B227" t="s">
        <v>13</v>
      </c>
      <c r="C227" t="s">
        <v>418</v>
      </c>
      <c r="D227" t="s">
        <v>419</v>
      </c>
      <c r="E227" t="s">
        <v>12</v>
      </c>
      <c r="F227" t="s">
        <v>630</v>
      </c>
      <c r="G227" t="s">
        <v>421</v>
      </c>
      <c r="H227" t="s">
        <v>61</v>
      </c>
      <c r="I227" t="s">
        <v>422</v>
      </c>
      <c r="J227" s="155">
        <v>44104</v>
      </c>
      <c r="K227" t="s">
        <v>574</v>
      </c>
      <c r="L227" t="s">
        <v>1912</v>
      </c>
      <c r="M227" t="s">
        <v>1913</v>
      </c>
      <c r="N227" t="s">
        <v>197</v>
      </c>
      <c r="P227" t="s">
        <v>631</v>
      </c>
      <c r="Q227">
        <v>13992562</v>
      </c>
      <c r="R227" s="143" t="s">
        <v>66</v>
      </c>
      <c r="S227">
        <v>42</v>
      </c>
      <c r="T227" t="s">
        <v>1490</v>
      </c>
      <c r="U227" t="s">
        <v>632</v>
      </c>
      <c r="W227" t="s">
        <v>68</v>
      </c>
      <c r="X227" t="s">
        <v>67</v>
      </c>
      <c r="Y227" t="s">
        <v>517</v>
      </c>
      <c r="Z227" t="s">
        <v>68</v>
      </c>
      <c r="AA227" t="s">
        <v>68</v>
      </c>
      <c r="AB227" t="s">
        <v>517</v>
      </c>
      <c r="AC227" t="s">
        <v>68</v>
      </c>
      <c r="AD227" t="s">
        <v>68</v>
      </c>
      <c r="AE227" t="s">
        <v>67</v>
      </c>
      <c r="AF227" t="s">
        <v>68</v>
      </c>
      <c r="AG227" t="s">
        <v>517</v>
      </c>
      <c r="AH227" t="s">
        <v>68</v>
      </c>
      <c r="AI227" t="s">
        <v>68</v>
      </c>
      <c r="AJ227" t="s">
        <v>68</v>
      </c>
      <c r="AK227" t="s">
        <v>609</v>
      </c>
    </row>
    <row r="228" spans="1:37">
      <c r="A228">
        <v>79</v>
      </c>
      <c r="B228" t="s">
        <v>13</v>
      </c>
      <c r="C228" t="s">
        <v>418</v>
      </c>
      <c r="D228" t="s">
        <v>419</v>
      </c>
      <c r="E228" t="s">
        <v>12</v>
      </c>
      <c r="F228" t="s">
        <v>503</v>
      </c>
      <c r="G228" t="s">
        <v>421</v>
      </c>
      <c r="H228" t="s">
        <v>61</v>
      </c>
      <c r="I228" t="s">
        <v>422</v>
      </c>
      <c r="J228" s="155">
        <v>44104</v>
      </c>
      <c r="K228" t="s">
        <v>574</v>
      </c>
      <c r="L228" t="s">
        <v>1902</v>
      </c>
      <c r="M228" t="s">
        <v>1914</v>
      </c>
      <c r="N228" t="s">
        <v>633</v>
      </c>
      <c r="P228" t="s">
        <v>634</v>
      </c>
      <c r="Q228">
        <v>23610174</v>
      </c>
      <c r="R228" s="143" t="s">
        <v>66</v>
      </c>
      <c r="S228">
        <v>28</v>
      </c>
      <c r="T228" t="s">
        <v>1490</v>
      </c>
      <c r="U228" t="s">
        <v>635</v>
      </c>
      <c r="W228" t="s">
        <v>68</v>
      </c>
      <c r="X228" t="s">
        <v>67</v>
      </c>
      <c r="Y228" t="s">
        <v>517</v>
      </c>
      <c r="Z228" t="s">
        <v>517</v>
      </c>
      <c r="AA228" t="s">
        <v>68</v>
      </c>
      <c r="AB228" t="s">
        <v>517</v>
      </c>
      <c r="AC228" t="s">
        <v>68</v>
      </c>
      <c r="AD228" t="s">
        <v>68</v>
      </c>
      <c r="AE228" t="s">
        <v>67</v>
      </c>
      <c r="AF228" t="s">
        <v>68</v>
      </c>
      <c r="AG228" t="s">
        <v>517</v>
      </c>
      <c r="AH228" t="s">
        <v>68</v>
      </c>
      <c r="AI228" t="s">
        <v>68</v>
      </c>
      <c r="AJ228" t="s">
        <v>68</v>
      </c>
      <c r="AK228" t="s">
        <v>609</v>
      </c>
    </row>
    <row r="229" spans="1:37">
      <c r="A229">
        <v>80</v>
      </c>
      <c r="B229" t="s">
        <v>13</v>
      </c>
      <c r="C229" t="s">
        <v>418</v>
      </c>
      <c r="D229" t="s">
        <v>419</v>
      </c>
      <c r="E229" t="s">
        <v>12</v>
      </c>
      <c r="F229" t="s">
        <v>503</v>
      </c>
      <c r="G229" t="s">
        <v>421</v>
      </c>
      <c r="H229" t="s">
        <v>61</v>
      </c>
      <c r="I229" t="s">
        <v>422</v>
      </c>
      <c r="J229" s="155">
        <v>44104</v>
      </c>
      <c r="K229" t="s">
        <v>574</v>
      </c>
      <c r="L229" t="s">
        <v>1915</v>
      </c>
      <c r="M229" t="s">
        <v>1916</v>
      </c>
      <c r="N229" t="s">
        <v>636</v>
      </c>
      <c r="P229" t="s">
        <v>637</v>
      </c>
      <c r="Q229">
        <v>26783280</v>
      </c>
      <c r="R229" s="143" t="s">
        <v>66</v>
      </c>
      <c r="S229">
        <v>30</v>
      </c>
      <c r="T229" t="s">
        <v>1490</v>
      </c>
      <c r="U229" t="s">
        <v>638</v>
      </c>
      <c r="W229" t="s">
        <v>68</v>
      </c>
      <c r="X229" t="s">
        <v>67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67</v>
      </c>
      <c r="AF229" t="s">
        <v>68</v>
      </c>
      <c r="AG229" t="s">
        <v>517</v>
      </c>
      <c r="AH229" t="s">
        <v>68</v>
      </c>
      <c r="AI229" t="s">
        <v>68</v>
      </c>
      <c r="AJ229" t="s">
        <v>68</v>
      </c>
      <c r="AK229" t="s">
        <v>535</v>
      </c>
    </row>
    <row r="230" spans="1:37">
      <c r="A230">
        <v>81</v>
      </c>
      <c r="B230" t="s">
        <v>13</v>
      </c>
      <c r="C230" t="s">
        <v>418</v>
      </c>
      <c r="D230" t="s">
        <v>419</v>
      </c>
      <c r="E230" t="s">
        <v>12</v>
      </c>
      <c r="F230" t="s">
        <v>503</v>
      </c>
      <c r="G230" t="s">
        <v>421</v>
      </c>
      <c r="H230" t="s">
        <v>61</v>
      </c>
      <c r="I230" t="s">
        <v>422</v>
      </c>
      <c r="J230" s="155">
        <v>44104</v>
      </c>
      <c r="K230" t="s">
        <v>574</v>
      </c>
      <c r="L230" t="s">
        <v>1917</v>
      </c>
      <c r="M230" t="s">
        <v>1918</v>
      </c>
      <c r="N230" t="s">
        <v>267</v>
      </c>
      <c r="P230" t="s">
        <v>639</v>
      </c>
      <c r="Q230">
        <v>29654461</v>
      </c>
      <c r="R230" s="143" t="s">
        <v>66</v>
      </c>
      <c r="S230">
        <v>23</v>
      </c>
      <c r="T230" t="s">
        <v>1490</v>
      </c>
      <c r="U230" t="s">
        <v>640</v>
      </c>
      <c r="W230" t="s">
        <v>68</v>
      </c>
      <c r="X230" t="s">
        <v>67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67</v>
      </c>
      <c r="AF230" t="s">
        <v>68</v>
      </c>
      <c r="AG230" t="s">
        <v>517</v>
      </c>
      <c r="AH230" t="s">
        <v>68</v>
      </c>
      <c r="AI230" t="s">
        <v>68</v>
      </c>
      <c r="AJ230" t="s">
        <v>68</v>
      </c>
      <c r="AK230" t="s">
        <v>535</v>
      </c>
    </row>
    <row r="231" spans="1:37">
      <c r="A231">
        <v>82</v>
      </c>
      <c r="B231" t="s">
        <v>13</v>
      </c>
      <c r="C231" t="s">
        <v>418</v>
      </c>
      <c r="D231" t="s">
        <v>419</v>
      </c>
      <c r="E231" t="s">
        <v>12</v>
      </c>
      <c r="F231" t="s">
        <v>503</v>
      </c>
      <c r="G231" t="s">
        <v>421</v>
      </c>
      <c r="H231" t="s">
        <v>61</v>
      </c>
      <c r="I231" t="s">
        <v>422</v>
      </c>
      <c r="J231" s="155">
        <v>44104</v>
      </c>
      <c r="K231" t="s">
        <v>574</v>
      </c>
      <c r="L231" t="s">
        <v>1919</v>
      </c>
      <c r="M231" t="s">
        <v>1920</v>
      </c>
      <c r="N231" t="s">
        <v>69</v>
      </c>
      <c r="P231" t="s">
        <v>641</v>
      </c>
      <c r="Q231">
        <v>15890495</v>
      </c>
      <c r="R231" s="143" t="s">
        <v>66</v>
      </c>
      <c r="S231">
        <v>38</v>
      </c>
      <c r="T231" t="s">
        <v>1490</v>
      </c>
      <c r="U231" t="s">
        <v>642</v>
      </c>
      <c r="W231" t="s">
        <v>68</v>
      </c>
      <c r="X231" t="s">
        <v>67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67</v>
      </c>
      <c r="AF231" t="s">
        <v>68</v>
      </c>
      <c r="AG231" t="s">
        <v>517</v>
      </c>
      <c r="AH231" t="s">
        <v>68</v>
      </c>
      <c r="AI231" t="s">
        <v>68</v>
      </c>
      <c r="AJ231" t="s">
        <v>68</v>
      </c>
      <c r="AK231" t="s">
        <v>535</v>
      </c>
    </row>
    <row r="232" spans="1:37">
      <c r="A232">
        <v>83</v>
      </c>
      <c r="B232" t="s">
        <v>13</v>
      </c>
      <c r="C232" t="s">
        <v>418</v>
      </c>
      <c r="D232" t="s">
        <v>419</v>
      </c>
      <c r="E232" t="s">
        <v>12</v>
      </c>
      <c r="F232" t="s">
        <v>503</v>
      </c>
      <c r="G232" t="s">
        <v>421</v>
      </c>
      <c r="H232" t="s">
        <v>61</v>
      </c>
      <c r="I232" t="s">
        <v>422</v>
      </c>
      <c r="J232" s="155">
        <v>44104</v>
      </c>
      <c r="K232" t="s">
        <v>574</v>
      </c>
      <c r="L232" t="s">
        <v>1921</v>
      </c>
      <c r="M232" t="s">
        <v>1922</v>
      </c>
      <c r="N232" t="s">
        <v>633</v>
      </c>
      <c r="P232" t="s">
        <v>643</v>
      </c>
      <c r="Q232">
        <v>3005435</v>
      </c>
      <c r="R232" s="143" t="s">
        <v>66</v>
      </c>
      <c r="S232">
        <v>76</v>
      </c>
      <c r="T232" t="s">
        <v>1501</v>
      </c>
      <c r="U232" t="s">
        <v>644</v>
      </c>
      <c r="W232" t="s">
        <v>68</v>
      </c>
      <c r="X232" t="s">
        <v>67</v>
      </c>
      <c r="Y232" t="s">
        <v>517</v>
      </c>
      <c r="Z232" t="s">
        <v>517</v>
      </c>
      <c r="AA232" t="s">
        <v>68</v>
      </c>
      <c r="AB232" t="s">
        <v>68</v>
      </c>
      <c r="AC232" t="s">
        <v>68</v>
      </c>
      <c r="AD232" t="s">
        <v>68</v>
      </c>
      <c r="AE232" t="s">
        <v>67</v>
      </c>
      <c r="AF232" t="s">
        <v>68</v>
      </c>
      <c r="AG232" t="s">
        <v>517</v>
      </c>
      <c r="AH232" t="s">
        <v>68</v>
      </c>
      <c r="AI232" t="s">
        <v>68</v>
      </c>
      <c r="AJ232" t="s">
        <v>68</v>
      </c>
      <c r="AK232" t="s">
        <v>535</v>
      </c>
    </row>
    <row r="233" spans="1:37">
      <c r="A233">
        <v>84</v>
      </c>
      <c r="B233" t="s">
        <v>13</v>
      </c>
      <c r="C233" t="s">
        <v>418</v>
      </c>
      <c r="D233" t="s">
        <v>419</v>
      </c>
      <c r="E233" t="s">
        <v>12</v>
      </c>
      <c r="F233" t="s">
        <v>503</v>
      </c>
      <c r="G233" t="s">
        <v>421</v>
      </c>
      <c r="H233" t="s">
        <v>61</v>
      </c>
      <c r="I233" t="s">
        <v>422</v>
      </c>
      <c r="J233" s="155">
        <v>44104</v>
      </c>
      <c r="K233" t="s">
        <v>574</v>
      </c>
      <c r="L233" t="s">
        <v>1923</v>
      </c>
      <c r="M233" t="s">
        <v>1924</v>
      </c>
      <c r="N233" t="s">
        <v>197</v>
      </c>
      <c r="P233" t="s">
        <v>645</v>
      </c>
      <c r="Q233">
        <v>31902094</v>
      </c>
      <c r="R233" s="143" t="s">
        <v>66</v>
      </c>
      <c r="S233">
        <v>15</v>
      </c>
      <c r="T233" t="s">
        <v>1724</v>
      </c>
      <c r="U233" t="s">
        <v>646</v>
      </c>
      <c r="W233" t="s">
        <v>68</v>
      </c>
      <c r="X233" t="s">
        <v>67</v>
      </c>
      <c r="Y233" t="s">
        <v>68</v>
      </c>
      <c r="Z233" t="s">
        <v>68</v>
      </c>
      <c r="AA233" t="s">
        <v>68</v>
      </c>
      <c r="AB233" t="s">
        <v>68</v>
      </c>
      <c r="AC233" t="s">
        <v>517</v>
      </c>
      <c r="AD233" t="s">
        <v>68</v>
      </c>
      <c r="AE233" t="s">
        <v>67</v>
      </c>
      <c r="AF233" t="s">
        <v>68</v>
      </c>
      <c r="AG233" t="s">
        <v>517</v>
      </c>
      <c r="AH233" t="s">
        <v>68</v>
      </c>
      <c r="AI233" t="s">
        <v>68</v>
      </c>
      <c r="AJ233" t="s">
        <v>68</v>
      </c>
      <c r="AK233" t="s">
        <v>521</v>
      </c>
    </row>
    <row r="234" spans="1:37">
      <c r="A234">
        <v>85</v>
      </c>
      <c r="B234" t="s">
        <v>13</v>
      </c>
      <c r="C234" t="s">
        <v>418</v>
      </c>
      <c r="D234" t="s">
        <v>419</v>
      </c>
      <c r="E234" t="s">
        <v>12</v>
      </c>
      <c r="F234" t="s">
        <v>503</v>
      </c>
      <c r="G234" t="s">
        <v>421</v>
      </c>
      <c r="H234" t="s">
        <v>61</v>
      </c>
      <c r="I234" t="s">
        <v>422</v>
      </c>
      <c r="J234" s="155">
        <v>44104</v>
      </c>
      <c r="K234" t="s">
        <v>574</v>
      </c>
      <c r="L234" t="s">
        <v>1925</v>
      </c>
      <c r="M234" t="s">
        <v>1926</v>
      </c>
      <c r="N234" t="s">
        <v>647</v>
      </c>
      <c r="P234" t="s">
        <v>161</v>
      </c>
      <c r="Q234">
        <v>13713080</v>
      </c>
      <c r="R234" s="143" t="s">
        <v>66</v>
      </c>
      <c r="S234">
        <v>42</v>
      </c>
      <c r="T234" t="s">
        <v>1490</v>
      </c>
      <c r="U234" t="s">
        <v>648</v>
      </c>
      <c r="W234" t="s">
        <v>68</v>
      </c>
      <c r="X234" t="s">
        <v>67</v>
      </c>
      <c r="Y234" t="s">
        <v>68</v>
      </c>
      <c r="Z234" t="s">
        <v>68</v>
      </c>
      <c r="AA234" t="s">
        <v>68</v>
      </c>
      <c r="AB234" t="s">
        <v>68</v>
      </c>
      <c r="AC234" t="s">
        <v>517</v>
      </c>
      <c r="AD234" t="s">
        <v>68</v>
      </c>
      <c r="AE234" t="s">
        <v>67</v>
      </c>
      <c r="AF234" t="s">
        <v>68</v>
      </c>
      <c r="AG234" t="s">
        <v>517</v>
      </c>
      <c r="AH234" t="s">
        <v>68</v>
      </c>
      <c r="AI234" t="s">
        <v>68</v>
      </c>
      <c r="AJ234" t="s">
        <v>68</v>
      </c>
      <c r="AK234" t="s">
        <v>521</v>
      </c>
    </row>
    <row r="235" spans="1:37">
      <c r="A235">
        <v>86</v>
      </c>
      <c r="B235" t="s">
        <v>13</v>
      </c>
      <c r="C235" t="s">
        <v>418</v>
      </c>
      <c r="D235" t="s">
        <v>419</v>
      </c>
      <c r="E235" t="s">
        <v>12</v>
      </c>
      <c r="F235" t="s">
        <v>467</v>
      </c>
      <c r="G235" t="s">
        <v>421</v>
      </c>
      <c r="H235" t="s">
        <v>61</v>
      </c>
      <c r="I235" t="s">
        <v>422</v>
      </c>
      <c r="J235" s="155">
        <v>44104</v>
      </c>
      <c r="K235" t="s">
        <v>574</v>
      </c>
      <c r="L235" t="s">
        <v>1927</v>
      </c>
      <c r="M235" t="s">
        <v>1928</v>
      </c>
      <c r="N235" t="s">
        <v>649</v>
      </c>
      <c r="P235" t="s">
        <v>97</v>
      </c>
      <c r="Q235">
        <v>30635169</v>
      </c>
      <c r="R235" s="143" t="s">
        <v>66</v>
      </c>
      <c r="S235">
        <v>15</v>
      </c>
      <c r="T235" t="s">
        <v>1724</v>
      </c>
      <c r="U235" t="s">
        <v>650</v>
      </c>
      <c r="W235" t="s">
        <v>68</v>
      </c>
      <c r="X235" t="s">
        <v>67</v>
      </c>
      <c r="Y235" t="s">
        <v>68</v>
      </c>
      <c r="Z235" t="s">
        <v>68</v>
      </c>
      <c r="AA235" t="s">
        <v>517</v>
      </c>
      <c r="AB235" t="s">
        <v>68</v>
      </c>
      <c r="AC235" t="s">
        <v>68</v>
      </c>
      <c r="AD235" t="s">
        <v>68</v>
      </c>
      <c r="AE235" t="s">
        <v>67</v>
      </c>
      <c r="AF235" t="s">
        <v>68</v>
      </c>
      <c r="AG235" t="s">
        <v>517</v>
      </c>
      <c r="AH235" t="s">
        <v>68</v>
      </c>
      <c r="AI235" t="s">
        <v>68</v>
      </c>
      <c r="AJ235" t="s">
        <v>68</v>
      </c>
      <c r="AK235" t="s">
        <v>46</v>
      </c>
    </row>
    <row r="236" spans="1:37">
      <c r="A236">
        <v>87</v>
      </c>
      <c r="B236" t="s">
        <v>13</v>
      </c>
      <c r="C236" t="s">
        <v>418</v>
      </c>
      <c r="D236" t="s">
        <v>419</v>
      </c>
      <c r="E236" t="s">
        <v>12</v>
      </c>
      <c r="F236" t="s">
        <v>467</v>
      </c>
      <c r="G236" t="s">
        <v>421</v>
      </c>
      <c r="H236" t="s">
        <v>61</v>
      </c>
      <c r="I236" t="s">
        <v>422</v>
      </c>
      <c r="J236" s="155">
        <v>44104</v>
      </c>
      <c r="K236" t="s">
        <v>574</v>
      </c>
      <c r="L236" t="s">
        <v>1929</v>
      </c>
      <c r="M236" t="s">
        <v>1930</v>
      </c>
      <c r="N236" t="s">
        <v>651</v>
      </c>
      <c r="P236" t="s">
        <v>652</v>
      </c>
      <c r="Q236">
        <v>25957728</v>
      </c>
      <c r="R236" s="143" t="s">
        <v>66</v>
      </c>
      <c r="S236">
        <v>24</v>
      </c>
      <c r="T236" t="s">
        <v>1490</v>
      </c>
      <c r="U236" t="s">
        <v>653</v>
      </c>
      <c r="W236" t="s">
        <v>68</v>
      </c>
      <c r="X236" t="s">
        <v>67</v>
      </c>
      <c r="Y236" t="s">
        <v>68</v>
      </c>
      <c r="Z236" t="s">
        <v>68</v>
      </c>
      <c r="AA236" t="s">
        <v>517</v>
      </c>
      <c r="AB236" t="s">
        <v>68</v>
      </c>
      <c r="AC236" t="s">
        <v>68</v>
      </c>
      <c r="AD236" t="s">
        <v>68</v>
      </c>
      <c r="AE236" t="s">
        <v>67</v>
      </c>
      <c r="AF236" t="s">
        <v>68</v>
      </c>
      <c r="AG236" t="s">
        <v>517</v>
      </c>
      <c r="AH236" t="s">
        <v>68</v>
      </c>
      <c r="AI236" t="s">
        <v>68</v>
      </c>
      <c r="AJ236" t="s">
        <v>68</v>
      </c>
      <c r="AK236" t="s">
        <v>46</v>
      </c>
    </row>
    <row r="237" spans="1:37">
      <c r="A237">
        <v>88</v>
      </c>
      <c r="B237" t="s">
        <v>13</v>
      </c>
      <c r="C237" t="s">
        <v>418</v>
      </c>
      <c r="D237" t="s">
        <v>419</v>
      </c>
      <c r="E237" t="s">
        <v>12</v>
      </c>
      <c r="F237" t="s">
        <v>467</v>
      </c>
      <c r="G237" t="s">
        <v>421</v>
      </c>
      <c r="H237" t="s">
        <v>61</v>
      </c>
      <c r="I237" t="s">
        <v>422</v>
      </c>
      <c r="J237" s="155">
        <v>44104</v>
      </c>
      <c r="K237" t="s">
        <v>574</v>
      </c>
      <c r="L237" t="s">
        <v>1931</v>
      </c>
      <c r="M237" t="s">
        <v>1932</v>
      </c>
      <c r="N237" t="s">
        <v>654</v>
      </c>
      <c r="P237" t="s">
        <v>655</v>
      </c>
      <c r="Q237">
        <v>3426457</v>
      </c>
      <c r="R237" s="143" t="s">
        <v>66</v>
      </c>
      <c r="S237">
        <v>71</v>
      </c>
      <c r="T237" t="s">
        <v>1501</v>
      </c>
      <c r="U237" t="s">
        <v>656</v>
      </c>
      <c r="W237" t="s">
        <v>68</v>
      </c>
      <c r="X237" t="s">
        <v>67</v>
      </c>
      <c r="Y237" t="s">
        <v>68</v>
      </c>
      <c r="Z237" t="s">
        <v>68</v>
      </c>
      <c r="AA237" t="s">
        <v>68</v>
      </c>
      <c r="AB237" t="s">
        <v>68</v>
      </c>
      <c r="AC237" t="s">
        <v>517</v>
      </c>
      <c r="AD237" t="s">
        <v>68</v>
      </c>
      <c r="AE237" t="s">
        <v>67</v>
      </c>
      <c r="AF237" t="s">
        <v>68</v>
      </c>
      <c r="AG237" t="s">
        <v>517</v>
      </c>
      <c r="AH237" t="s">
        <v>68</v>
      </c>
      <c r="AI237" t="s">
        <v>68</v>
      </c>
      <c r="AJ237" t="s">
        <v>68</v>
      </c>
      <c r="AK237" t="s">
        <v>521</v>
      </c>
    </row>
    <row r="238" spans="1:37">
      <c r="A238">
        <v>89</v>
      </c>
      <c r="B238" t="s">
        <v>13</v>
      </c>
      <c r="C238" t="s">
        <v>418</v>
      </c>
      <c r="D238" t="s">
        <v>419</v>
      </c>
      <c r="E238" t="s">
        <v>12</v>
      </c>
      <c r="F238" t="s">
        <v>467</v>
      </c>
      <c r="G238" t="s">
        <v>421</v>
      </c>
      <c r="H238" t="s">
        <v>61</v>
      </c>
      <c r="I238" t="s">
        <v>422</v>
      </c>
      <c r="J238" s="155">
        <v>44104</v>
      </c>
      <c r="K238" t="s">
        <v>574</v>
      </c>
      <c r="L238" t="s">
        <v>1933</v>
      </c>
      <c r="M238" t="s">
        <v>1934</v>
      </c>
      <c r="N238" t="s">
        <v>90</v>
      </c>
      <c r="P238" t="s">
        <v>657</v>
      </c>
      <c r="Q238">
        <v>2992641</v>
      </c>
      <c r="R238" s="143" t="s">
        <v>66</v>
      </c>
      <c r="S238">
        <v>77</v>
      </c>
      <c r="T238" t="s">
        <v>1501</v>
      </c>
      <c r="U238" t="s">
        <v>658</v>
      </c>
      <c r="W238" t="s">
        <v>68</v>
      </c>
      <c r="X238" t="s">
        <v>67</v>
      </c>
      <c r="Y238" t="s">
        <v>517</v>
      </c>
      <c r="Z238" t="s">
        <v>517</v>
      </c>
      <c r="AA238" t="s">
        <v>68</v>
      </c>
      <c r="AB238" t="s">
        <v>68</v>
      </c>
      <c r="AC238" t="s">
        <v>517</v>
      </c>
      <c r="AD238" t="s">
        <v>68</v>
      </c>
      <c r="AE238" t="s">
        <v>67</v>
      </c>
      <c r="AF238" t="s">
        <v>68</v>
      </c>
      <c r="AG238" t="s">
        <v>517</v>
      </c>
      <c r="AH238" t="s">
        <v>68</v>
      </c>
      <c r="AI238" t="s">
        <v>68</v>
      </c>
      <c r="AJ238" t="s">
        <v>68</v>
      </c>
      <c r="AK238" t="s">
        <v>521</v>
      </c>
    </row>
    <row r="239" spans="1:37">
      <c r="A239">
        <v>90</v>
      </c>
      <c r="B239" t="s">
        <v>13</v>
      </c>
      <c r="C239" t="s">
        <v>418</v>
      </c>
      <c r="D239" t="s">
        <v>419</v>
      </c>
      <c r="E239" t="s">
        <v>12</v>
      </c>
      <c r="F239" t="s">
        <v>467</v>
      </c>
      <c r="G239" t="s">
        <v>421</v>
      </c>
      <c r="H239" t="s">
        <v>61</v>
      </c>
      <c r="I239" t="s">
        <v>422</v>
      </c>
      <c r="J239" s="155">
        <v>44104</v>
      </c>
      <c r="K239" t="s">
        <v>574</v>
      </c>
      <c r="L239" t="s">
        <v>1935</v>
      </c>
      <c r="M239" t="s">
        <v>1936</v>
      </c>
      <c r="N239" t="s">
        <v>90</v>
      </c>
      <c r="P239" t="s">
        <v>78</v>
      </c>
      <c r="Q239">
        <v>6908148</v>
      </c>
      <c r="R239" s="143" t="s">
        <v>66</v>
      </c>
      <c r="S239">
        <v>45</v>
      </c>
      <c r="T239" t="s">
        <v>1490</v>
      </c>
      <c r="U239" t="s">
        <v>658</v>
      </c>
      <c r="W239" t="s">
        <v>68</v>
      </c>
      <c r="X239" t="s">
        <v>67</v>
      </c>
      <c r="Y239" t="s">
        <v>517</v>
      </c>
      <c r="Z239" t="s">
        <v>517</v>
      </c>
      <c r="AA239" t="s">
        <v>68</v>
      </c>
      <c r="AB239" t="s">
        <v>68</v>
      </c>
      <c r="AC239" t="s">
        <v>517</v>
      </c>
      <c r="AD239" t="s">
        <v>68</v>
      </c>
      <c r="AE239" t="s">
        <v>67</v>
      </c>
      <c r="AF239" t="s">
        <v>68</v>
      </c>
      <c r="AG239" t="s">
        <v>517</v>
      </c>
      <c r="AH239" t="s">
        <v>68</v>
      </c>
      <c r="AI239" t="s">
        <v>68</v>
      </c>
      <c r="AJ239" t="s">
        <v>68</v>
      </c>
      <c r="AK239" t="s">
        <v>659</v>
      </c>
    </row>
    <row r="240" spans="1:37">
      <c r="A240">
        <v>91</v>
      </c>
      <c r="B240" t="s">
        <v>13</v>
      </c>
      <c r="C240" t="s">
        <v>418</v>
      </c>
      <c r="D240" t="s">
        <v>419</v>
      </c>
      <c r="E240" t="s">
        <v>12</v>
      </c>
      <c r="F240" t="s">
        <v>467</v>
      </c>
      <c r="G240" t="s">
        <v>421</v>
      </c>
      <c r="H240" t="s">
        <v>61</v>
      </c>
      <c r="I240" t="s">
        <v>422</v>
      </c>
      <c r="J240" s="155">
        <v>44104</v>
      </c>
      <c r="K240" t="s">
        <v>574</v>
      </c>
      <c r="L240" t="s">
        <v>1937</v>
      </c>
      <c r="M240" t="s">
        <v>1938</v>
      </c>
      <c r="N240" t="s">
        <v>160</v>
      </c>
      <c r="P240" t="s">
        <v>660</v>
      </c>
      <c r="Q240">
        <v>6387878</v>
      </c>
      <c r="R240" s="143" t="s">
        <v>66</v>
      </c>
      <c r="S240">
        <v>65</v>
      </c>
      <c r="T240" t="s">
        <v>1501</v>
      </c>
      <c r="U240" t="s">
        <v>661</v>
      </c>
      <c r="W240" t="s">
        <v>68</v>
      </c>
      <c r="X240" t="s">
        <v>67</v>
      </c>
      <c r="Y240" t="s">
        <v>68</v>
      </c>
      <c r="Z240" t="s">
        <v>68</v>
      </c>
      <c r="AA240" t="s">
        <v>68</v>
      </c>
      <c r="AB240" t="s">
        <v>68</v>
      </c>
      <c r="AC240" t="s">
        <v>517</v>
      </c>
      <c r="AD240" t="s">
        <v>68</v>
      </c>
      <c r="AE240" t="s">
        <v>67</v>
      </c>
      <c r="AF240" t="s">
        <v>68</v>
      </c>
      <c r="AG240" t="s">
        <v>517</v>
      </c>
      <c r="AH240" t="s">
        <v>68</v>
      </c>
      <c r="AI240" t="s">
        <v>68</v>
      </c>
      <c r="AJ240" t="s">
        <v>68</v>
      </c>
      <c r="AK240" t="s">
        <v>521</v>
      </c>
    </row>
    <row r="241" spans="1:37">
      <c r="A241">
        <v>92</v>
      </c>
      <c r="B241" t="s">
        <v>13</v>
      </c>
      <c r="C241" t="s">
        <v>418</v>
      </c>
      <c r="D241" t="s">
        <v>419</v>
      </c>
      <c r="E241" t="s">
        <v>12</v>
      </c>
      <c r="F241" t="s">
        <v>467</v>
      </c>
      <c r="G241" t="s">
        <v>421</v>
      </c>
      <c r="H241" t="s">
        <v>61</v>
      </c>
      <c r="I241" t="s">
        <v>422</v>
      </c>
      <c r="J241" s="155">
        <v>44104</v>
      </c>
      <c r="K241" t="s">
        <v>574</v>
      </c>
      <c r="L241" t="s">
        <v>1685</v>
      </c>
      <c r="M241" t="s">
        <v>1686</v>
      </c>
      <c r="N241" t="s">
        <v>662</v>
      </c>
      <c r="P241" t="s">
        <v>663</v>
      </c>
      <c r="Q241">
        <v>15099977</v>
      </c>
      <c r="R241" s="143" t="s">
        <v>66</v>
      </c>
      <c r="S241">
        <v>40</v>
      </c>
      <c r="T241" t="s">
        <v>1490</v>
      </c>
      <c r="U241" t="s">
        <v>664</v>
      </c>
      <c r="W241" t="s">
        <v>68</v>
      </c>
      <c r="X241" t="s">
        <v>67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67</v>
      </c>
      <c r="AF241" t="s">
        <v>68</v>
      </c>
      <c r="AG241" t="s">
        <v>517</v>
      </c>
      <c r="AH241" t="s">
        <v>68</v>
      </c>
      <c r="AI241" t="s">
        <v>68</v>
      </c>
      <c r="AJ241" t="s">
        <v>68</v>
      </c>
      <c r="AK241" t="s">
        <v>535</v>
      </c>
    </row>
    <row r="242" spans="1:37">
      <c r="A242">
        <v>93</v>
      </c>
      <c r="B242" t="s">
        <v>13</v>
      </c>
      <c r="C242" t="s">
        <v>418</v>
      </c>
      <c r="D242" t="s">
        <v>419</v>
      </c>
      <c r="E242" t="s">
        <v>12</v>
      </c>
      <c r="F242" t="s">
        <v>467</v>
      </c>
      <c r="G242" t="s">
        <v>421</v>
      </c>
      <c r="H242" t="s">
        <v>61</v>
      </c>
      <c r="I242" t="s">
        <v>422</v>
      </c>
      <c r="J242" s="155">
        <v>44104</v>
      </c>
      <c r="K242" t="s">
        <v>574</v>
      </c>
      <c r="L242" t="s">
        <v>1939</v>
      </c>
      <c r="M242" t="s">
        <v>1940</v>
      </c>
      <c r="N242" t="s">
        <v>665</v>
      </c>
      <c r="P242" t="s">
        <v>666</v>
      </c>
      <c r="Q242">
        <v>18745101</v>
      </c>
      <c r="R242" s="143" t="s">
        <v>66</v>
      </c>
      <c r="S242">
        <v>32</v>
      </c>
      <c r="T242" t="s">
        <v>1490</v>
      </c>
      <c r="U242" t="s">
        <v>667</v>
      </c>
      <c r="W242" t="s">
        <v>68</v>
      </c>
      <c r="X242" t="s">
        <v>67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67</v>
      </c>
      <c r="AF242" t="s">
        <v>68</v>
      </c>
      <c r="AG242" t="s">
        <v>517</v>
      </c>
      <c r="AH242" t="s">
        <v>68</v>
      </c>
      <c r="AI242" t="s">
        <v>68</v>
      </c>
      <c r="AJ242" t="s">
        <v>68</v>
      </c>
      <c r="AK242" t="s">
        <v>535</v>
      </c>
    </row>
    <row r="243" spans="1:37">
      <c r="A243">
        <v>94</v>
      </c>
      <c r="B243" t="s">
        <v>13</v>
      </c>
      <c r="C243" t="s">
        <v>418</v>
      </c>
      <c r="D243" t="s">
        <v>419</v>
      </c>
      <c r="E243" t="s">
        <v>12</v>
      </c>
      <c r="F243" t="s">
        <v>467</v>
      </c>
      <c r="G243" t="s">
        <v>421</v>
      </c>
      <c r="H243" t="s">
        <v>61</v>
      </c>
      <c r="I243" t="s">
        <v>422</v>
      </c>
      <c r="J243" s="155">
        <v>44104</v>
      </c>
      <c r="K243" t="s">
        <v>574</v>
      </c>
      <c r="L243" t="s">
        <v>1941</v>
      </c>
      <c r="M243" t="s">
        <v>1942</v>
      </c>
      <c r="N243" t="s">
        <v>668</v>
      </c>
      <c r="P243" t="s">
        <v>669</v>
      </c>
      <c r="Q243">
        <v>3145104</v>
      </c>
      <c r="R243" s="143" t="s">
        <v>66</v>
      </c>
      <c r="S243">
        <v>73</v>
      </c>
      <c r="T243" t="s">
        <v>1501</v>
      </c>
      <c r="U243" t="s">
        <v>670</v>
      </c>
      <c r="W243" t="s">
        <v>68</v>
      </c>
      <c r="X243" t="s">
        <v>67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67</v>
      </c>
      <c r="AF243" t="s">
        <v>68</v>
      </c>
      <c r="AG243" t="s">
        <v>517</v>
      </c>
      <c r="AH243" t="s">
        <v>68</v>
      </c>
      <c r="AI243" t="s">
        <v>68</v>
      </c>
      <c r="AJ243" t="s">
        <v>68</v>
      </c>
      <c r="AK243" t="s">
        <v>535</v>
      </c>
    </row>
    <row r="244" spans="1:37">
      <c r="A244">
        <v>95</v>
      </c>
      <c r="B244" t="s">
        <v>13</v>
      </c>
      <c r="C244" t="s">
        <v>418</v>
      </c>
      <c r="D244" t="s">
        <v>419</v>
      </c>
      <c r="E244" t="s">
        <v>12</v>
      </c>
      <c r="F244" t="s">
        <v>467</v>
      </c>
      <c r="G244" t="s">
        <v>421</v>
      </c>
      <c r="H244" t="s">
        <v>61</v>
      </c>
      <c r="I244" t="s">
        <v>422</v>
      </c>
      <c r="J244" s="155">
        <v>44104</v>
      </c>
      <c r="K244" t="s">
        <v>574</v>
      </c>
      <c r="L244" t="s">
        <v>1943</v>
      </c>
      <c r="M244" t="s">
        <v>1944</v>
      </c>
      <c r="N244" t="s">
        <v>172</v>
      </c>
      <c r="P244" t="s">
        <v>671</v>
      </c>
      <c r="Q244">
        <v>3663508</v>
      </c>
      <c r="R244" s="143" t="s">
        <v>66</v>
      </c>
      <c r="S244">
        <v>65</v>
      </c>
      <c r="T244" t="s">
        <v>1501</v>
      </c>
      <c r="U244" t="s">
        <v>672</v>
      </c>
      <c r="W244" t="s">
        <v>68</v>
      </c>
      <c r="X244" t="s">
        <v>67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67</v>
      </c>
      <c r="AF244" t="s">
        <v>68</v>
      </c>
      <c r="AG244" t="s">
        <v>517</v>
      </c>
      <c r="AH244" t="s">
        <v>68</v>
      </c>
      <c r="AI244" t="s">
        <v>68</v>
      </c>
      <c r="AJ244" t="s">
        <v>68</v>
      </c>
      <c r="AK244" t="s">
        <v>535</v>
      </c>
    </row>
    <row r="245" spans="1:37">
      <c r="A245">
        <v>96</v>
      </c>
      <c r="B245" t="s">
        <v>13</v>
      </c>
      <c r="C245" t="s">
        <v>418</v>
      </c>
      <c r="D245" t="s">
        <v>419</v>
      </c>
      <c r="E245" t="s">
        <v>12</v>
      </c>
      <c r="F245" t="s">
        <v>467</v>
      </c>
      <c r="G245" t="s">
        <v>421</v>
      </c>
      <c r="H245" t="s">
        <v>61</v>
      </c>
      <c r="I245" t="s">
        <v>422</v>
      </c>
      <c r="J245" s="155">
        <v>44104</v>
      </c>
      <c r="K245" t="s">
        <v>574</v>
      </c>
      <c r="L245" t="s">
        <v>1945</v>
      </c>
      <c r="M245" t="s">
        <v>1946</v>
      </c>
      <c r="N245" t="s">
        <v>673</v>
      </c>
      <c r="P245" t="s">
        <v>674</v>
      </c>
      <c r="Q245">
        <v>5141792</v>
      </c>
      <c r="R245" s="143" t="s">
        <v>66</v>
      </c>
      <c r="S245">
        <v>79</v>
      </c>
      <c r="T245" t="s">
        <v>1501</v>
      </c>
      <c r="U245" t="s">
        <v>675</v>
      </c>
      <c r="W245" t="s">
        <v>68</v>
      </c>
      <c r="X245" t="s">
        <v>67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67</v>
      </c>
      <c r="AF245" t="s">
        <v>68</v>
      </c>
      <c r="AG245" t="s">
        <v>517</v>
      </c>
      <c r="AH245" t="s">
        <v>68</v>
      </c>
      <c r="AI245" t="s">
        <v>68</v>
      </c>
      <c r="AJ245" t="s">
        <v>68</v>
      </c>
      <c r="AK245" t="s">
        <v>535</v>
      </c>
    </row>
    <row r="246" spans="1:37">
      <c r="A246">
        <v>97</v>
      </c>
      <c r="B246" t="s">
        <v>13</v>
      </c>
      <c r="C246" t="s">
        <v>418</v>
      </c>
      <c r="D246" t="s">
        <v>419</v>
      </c>
      <c r="E246" t="s">
        <v>12</v>
      </c>
      <c r="F246" t="s">
        <v>467</v>
      </c>
      <c r="G246" t="s">
        <v>421</v>
      </c>
      <c r="H246" t="s">
        <v>61</v>
      </c>
      <c r="I246" t="s">
        <v>422</v>
      </c>
      <c r="J246" s="155">
        <v>44104</v>
      </c>
      <c r="K246" t="s">
        <v>574</v>
      </c>
      <c r="L246" t="s">
        <v>1947</v>
      </c>
      <c r="M246" t="s">
        <v>1948</v>
      </c>
      <c r="N246" t="s">
        <v>676</v>
      </c>
      <c r="P246" t="s">
        <v>677</v>
      </c>
      <c r="Q246">
        <v>5885739</v>
      </c>
      <c r="R246" s="143" t="s">
        <v>66</v>
      </c>
      <c r="S246">
        <v>61</v>
      </c>
      <c r="T246" t="s">
        <v>1501</v>
      </c>
      <c r="U246" t="s">
        <v>678</v>
      </c>
      <c r="W246" t="s">
        <v>68</v>
      </c>
      <c r="X246" t="s">
        <v>67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67</v>
      </c>
      <c r="AF246" t="s">
        <v>68</v>
      </c>
      <c r="AG246" t="s">
        <v>517</v>
      </c>
      <c r="AH246" t="s">
        <v>68</v>
      </c>
      <c r="AI246" t="s">
        <v>68</v>
      </c>
      <c r="AJ246" t="s">
        <v>68</v>
      </c>
      <c r="AK246" t="s">
        <v>535</v>
      </c>
    </row>
    <row r="247" spans="1:37">
      <c r="A247">
        <v>98</v>
      </c>
      <c r="B247" t="s">
        <v>13</v>
      </c>
      <c r="C247" t="s">
        <v>418</v>
      </c>
      <c r="D247" t="s">
        <v>419</v>
      </c>
      <c r="E247" t="s">
        <v>12</v>
      </c>
      <c r="F247" t="s">
        <v>467</v>
      </c>
      <c r="G247" t="s">
        <v>421</v>
      </c>
      <c r="H247" t="s">
        <v>61</v>
      </c>
      <c r="I247" t="s">
        <v>422</v>
      </c>
      <c r="J247" s="155">
        <v>44104</v>
      </c>
      <c r="K247" t="s">
        <v>574</v>
      </c>
      <c r="L247" t="s">
        <v>1949</v>
      </c>
      <c r="M247" t="s">
        <v>1950</v>
      </c>
      <c r="N247" t="s">
        <v>679</v>
      </c>
      <c r="P247" t="s">
        <v>680</v>
      </c>
      <c r="Q247">
        <v>18187145</v>
      </c>
      <c r="R247" s="143" t="s">
        <v>66</v>
      </c>
      <c r="S247">
        <v>39</v>
      </c>
      <c r="T247" t="s">
        <v>1490</v>
      </c>
      <c r="U247" t="s">
        <v>681</v>
      </c>
      <c r="W247" t="s">
        <v>68</v>
      </c>
      <c r="X247" t="s">
        <v>67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67</v>
      </c>
      <c r="AF247" t="s">
        <v>68</v>
      </c>
      <c r="AG247" t="s">
        <v>517</v>
      </c>
      <c r="AH247" t="s">
        <v>68</v>
      </c>
      <c r="AI247" t="s">
        <v>68</v>
      </c>
      <c r="AJ247" t="s">
        <v>68</v>
      </c>
      <c r="AK247" t="s">
        <v>535</v>
      </c>
    </row>
    <row r="248" spans="1:37">
      <c r="A248">
        <v>99</v>
      </c>
      <c r="B248" t="s">
        <v>13</v>
      </c>
      <c r="C248" t="s">
        <v>418</v>
      </c>
      <c r="D248" t="s">
        <v>419</v>
      </c>
      <c r="E248" t="s">
        <v>12</v>
      </c>
      <c r="F248" t="s">
        <v>467</v>
      </c>
      <c r="G248" t="s">
        <v>421</v>
      </c>
      <c r="H248" t="s">
        <v>61</v>
      </c>
      <c r="I248" t="s">
        <v>422</v>
      </c>
      <c r="J248" s="155">
        <v>44104</v>
      </c>
      <c r="K248" t="s">
        <v>574</v>
      </c>
      <c r="L248" t="s">
        <v>1951</v>
      </c>
      <c r="M248" t="s">
        <v>1952</v>
      </c>
      <c r="N248" t="s">
        <v>682</v>
      </c>
      <c r="P248" t="s">
        <v>683</v>
      </c>
      <c r="Q248">
        <v>25787231</v>
      </c>
      <c r="R248" s="143" t="s">
        <v>66</v>
      </c>
      <c r="S248">
        <v>31</v>
      </c>
      <c r="T248" t="s">
        <v>1490</v>
      </c>
      <c r="U248" t="s">
        <v>684</v>
      </c>
      <c r="W248" t="s">
        <v>68</v>
      </c>
      <c r="X248" t="s">
        <v>67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67</v>
      </c>
      <c r="AF248" t="s">
        <v>68</v>
      </c>
      <c r="AG248" t="s">
        <v>517</v>
      </c>
      <c r="AH248" t="s">
        <v>68</v>
      </c>
      <c r="AI248" t="s">
        <v>68</v>
      </c>
      <c r="AJ248" t="s">
        <v>68</v>
      </c>
      <c r="AK248" t="s">
        <v>535</v>
      </c>
    </row>
    <row r="249" spans="1:37">
      <c r="A249">
        <v>100</v>
      </c>
      <c r="B249" t="s">
        <v>13</v>
      </c>
      <c r="C249" t="s">
        <v>418</v>
      </c>
      <c r="D249" t="s">
        <v>419</v>
      </c>
      <c r="E249" t="s">
        <v>12</v>
      </c>
      <c r="F249" t="s">
        <v>467</v>
      </c>
      <c r="G249" t="s">
        <v>421</v>
      </c>
      <c r="H249" t="s">
        <v>61</v>
      </c>
      <c r="I249" t="s">
        <v>422</v>
      </c>
      <c r="J249" s="155">
        <v>44104</v>
      </c>
      <c r="K249" t="s">
        <v>574</v>
      </c>
      <c r="L249" t="s">
        <v>1953</v>
      </c>
      <c r="M249" t="s">
        <v>1954</v>
      </c>
      <c r="N249" t="s">
        <v>685</v>
      </c>
      <c r="P249" t="s">
        <v>686</v>
      </c>
      <c r="Q249">
        <v>14501921</v>
      </c>
      <c r="R249" s="143" t="s">
        <v>66</v>
      </c>
      <c r="S249">
        <v>41</v>
      </c>
      <c r="T249" t="s">
        <v>1490</v>
      </c>
      <c r="U249" t="s">
        <v>687</v>
      </c>
      <c r="W249" t="s">
        <v>68</v>
      </c>
      <c r="X249" t="s">
        <v>67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67</v>
      </c>
      <c r="AF249" t="s">
        <v>68</v>
      </c>
      <c r="AG249" t="s">
        <v>517</v>
      </c>
      <c r="AH249" t="s">
        <v>68</v>
      </c>
      <c r="AI249" t="s">
        <v>68</v>
      </c>
      <c r="AJ249" t="s">
        <v>68</v>
      </c>
      <c r="AK249" t="s">
        <v>535</v>
      </c>
    </row>
    <row r="250" spans="1:37">
      <c r="A250">
        <v>101</v>
      </c>
      <c r="B250" t="s">
        <v>13</v>
      </c>
      <c r="C250" t="s">
        <v>418</v>
      </c>
      <c r="D250" t="s">
        <v>419</v>
      </c>
      <c r="E250" t="s">
        <v>12</v>
      </c>
      <c r="F250" t="s">
        <v>688</v>
      </c>
      <c r="G250" t="s">
        <v>421</v>
      </c>
      <c r="H250" t="s">
        <v>61</v>
      </c>
      <c r="I250" t="s">
        <v>422</v>
      </c>
      <c r="J250" s="155">
        <v>44104</v>
      </c>
      <c r="K250" t="s">
        <v>689</v>
      </c>
      <c r="L250" t="s">
        <v>1955</v>
      </c>
      <c r="M250" t="s">
        <v>1956</v>
      </c>
      <c r="N250" t="s">
        <v>690</v>
      </c>
      <c r="P250" t="s">
        <v>161</v>
      </c>
      <c r="Q250">
        <v>81383440</v>
      </c>
      <c r="R250" s="143" t="s">
        <v>66</v>
      </c>
      <c r="S250">
        <v>51</v>
      </c>
      <c r="T250" t="s">
        <v>1501</v>
      </c>
      <c r="U250" t="s">
        <v>691</v>
      </c>
      <c r="W250" t="s">
        <v>68</v>
      </c>
      <c r="X250" t="s">
        <v>67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67</v>
      </c>
      <c r="AF250" t="s">
        <v>68</v>
      </c>
      <c r="AG250" t="s">
        <v>517</v>
      </c>
      <c r="AH250" t="s">
        <v>68</v>
      </c>
      <c r="AI250" t="s">
        <v>68</v>
      </c>
      <c r="AJ250" t="s">
        <v>68</v>
      </c>
      <c r="AK250" t="s">
        <v>607</v>
      </c>
    </row>
    <row r="251" spans="1:37">
      <c r="A251">
        <v>102</v>
      </c>
      <c r="B251" t="s">
        <v>13</v>
      </c>
      <c r="C251" t="s">
        <v>418</v>
      </c>
      <c r="D251" t="s">
        <v>419</v>
      </c>
      <c r="E251" t="s">
        <v>12</v>
      </c>
      <c r="F251" t="s">
        <v>688</v>
      </c>
      <c r="G251" t="s">
        <v>421</v>
      </c>
      <c r="H251" t="s">
        <v>61</v>
      </c>
      <c r="I251" t="s">
        <v>422</v>
      </c>
      <c r="J251" s="155">
        <v>44104</v>
      </c>
      <c r="K251" t="s">
        <v>689</v>
      </c>
      <c r="L251" t="s">
        <v>1957</v>
      </c>
      <c r="M251" t="s">
        <v>1958</v>
      </c>
      <c r="N251" t="s">
        <v>579</v>
      </c>
      <c r="P251" t="s">
        <v>65</v>
      </c>
      <c r="Q251">
        <v>23692517</v>
      </c>
      <c r="R251" s="143" t="s">
        <v>66</v>
      </c>
      <c r="S251">
        <v>70</v>
      </c>
      <c r="T251" t="s">
        <v>1501</v>
      </c>
      <c r="U251" t="s">
        <v>692</v>
      </c>
      <c r="W251" t="s">
        <v>68</v>
      </c>
      <c r="X251" t="s">
        <v>67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67</v>
      </c>
      <c r="AF251" t="s">
        <v>68</v>
      </c>
      <c r="AG251" t="s">
        <v>517</v>
      </c>
      <c r="AH251" t="s">
        <v>68</v>
      </c>
      <c r="AI251" t="s">
        <v>68</v>
      </c>
      <c r="AJ251" t="s">
        <v>68</v>
      </c>
      <c r="AK251" t="s">
        <v>607</v>
      </c>
    </row>
    <row r="252" spans="1:37">
      <c r="A252">
        <v>103</v>
      </c>
      <c r="B252" t="s">
        <v>13</v>
      </c>
      <c r="C252" t="s">
        <v>418</v>
      </c>
      <c r="D252" t="s">
        <v>419</v>
      </c>
      <c r="E252" t="s">
        <v>12</v>
      </c>
      <c r="F252" t="s">
        <v>693</v>
      </c>
      <c r="G252" t="s">
        <v>421</v>
      </c>
      <c r="H252" t="s">
        <v>61</v>
      </c>
      <c r="I252" t="s">
        <v>422</v>
      </c>
      <c r="J252" s="155">
        <v>44104</v>
      </c>
      <c r="K252" t="s">
        <v>694</v>
      </c>
      <c r="L252" t="s">
        <v>1959</v>
      </c>
      <c r="M252" t="s">
        <v>1960</v>
      </c>
      <c r="N252" t="s">
        <v>695</v>
      </c>
      <c r="P252" t="s">
        <v>6</v>
      </c>
      <c r="Q252">
        <v>81940217</v>
      </c>
      <c r="R252" s="143" t="s">
        <v>66</v>
      </c>
      <c r="S252">
        <v>66</v>
      </c>
      <c r="T252" t="s">
        <v>1501</v>
      </c>
      <c r="U252" t="s">
        <v>692</v>
      </c>
      <c r="W252" t="s">
        <v>68</v>
      </c>
      <c r="X252" t="s">
        <v>67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67</v>
      </c>
      <c r="AF252" t="s">
        <v>68</v>
      </c>
      <c r="AG252" t="s">
        <v>517</v>
      </c>
      <c r="AH252" t="s">
        <v>68</v>
      </c>
      <c r="AI252" t="s">
        <v>68</v>
      </c>
      <c r="AJ252" t="s">
        <v>68</v>
      </c>
      <c r="AK252" t="s">
        <v>607</v>
      </c>
    </row>
    <row r="253" spans="1:37">
      <c r="A253">
        <v>104</v>
      </c>
      <c r="B253" t="s">
        <v>13</v>
      </c>
      <c r="C253" t="s">
        <v>418</v>
      </c>
      <c r="D253" t="s">
        <v>419</v>
      </c>
      <c r="E253" t="s">
        <v>12</v>
      </c>
      <c r="F253" t="s">
        <v>688</v>
      </c>
      <c r="G253" t="s">
        <v>421</v>
      </c>
      <c r="H253" t="s">
        <v>61</v>
      </c>
      <c r="I253" t="s">
        <v>422</v>
      </c>
      <c r="J253" s="155">
        <v>44104</v>
      </c>
      <c r="K253" t="s">
        <v>689</v>
      </c>
      <c r="L253" t="s">
        <v>1961</v>
      </c>
      <c r="M253" t="s">
        <v>1962</v>
      </c>
      <c r="N253" t="s">
        <v>696</v>
      </c>
      <c r="P253" t="s">
        <v>178</v>
      </c>
      <c r="Q253">
        <v>10789522</v>
      </c>
      <c r="R253" s="143" t="s">
        <v>66</v>
      </c>
      <c r="S253">
        <v>55</v>
      </c>
      <c r="T253" t="s">
        <v>1501</v>
      </c>
      <c r="U253" t="s">
        <v>697</v>
      </c>
      <c r="W253" t="s">
        <v>68</v>
      </c>
      <c r="X253" t="s">
        <v>67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67</v>
      </c>
      <c r="AF253" t="s">
        <v>68</v>
      </c>
      <c r="AG253" t="s">
        <v>517</v>
      </c>
      <c r="AH253" t="s">
        <v>68</v>
      </c>
      <c r="AI253" t="s">
        <v>68</v>
      </c>
      <c r="AJ253" t="s">
        <v>68</v>
      </c>
      <c r="AK253" t="s">
        <v>535</v>
      </c>
    </row>
    <row r="254" spans="1:37">
      <c r="A254">
        <v>105</v>
      </c>
      <c r="B254" t="s">
        <v>13</v>
      </c>
      <c r="C254" t="s">
        <v>418</v>
      </c>
      <c r="D254" t="s">
        <v>419</v>
      </c>
      <c r="E254" t="s">
        <v>12</v>
      </c>
      <c r="F254" t="s">
        <v>688</v>
      </c>
      <c r="G254" t="s">
        <v>421</v>
      </c>
      <c r="H254" t="s">
        <v>61</v>
      </c>
      <c r="I254" t="s">
        <v>422</v>
      </c>
      <c r="J254" s="155">
        <v>44104</v>
      </c>
      <c r="K254" t="s">
        <v>689</v>
      </c>
      <c r="L254" t="s">
        <v>1963</v>
      </c>
      <c r="M254" t="s">
        <v>1964</v>
      </c>
      <c r="N254" t="s">
        <v>145</v>
      </c>
      <c r="P254" t="s">
        <v>117</v>
      </c>
      <c r="Q254">
        <v>17529655</v>
      </c>
      <c r="R254" s="143" t="s">
        <v>66</v>
      </c>
      <c r="S254">
        <v>34</v>
      </c>
      <c r="T254" t="s">
        <v>1490</v>
      </c>
      <c r="U254" t="s">
        <v>698</v>
      </c>
      <c r="W254" t="s">
        <v>68</v>
      </c>
      <c r="X254" t="s">
        <v>67</v>
      </c>
      <c r="Y254" t="s">
        <v>68</v>
      </c>
      <c r="Z254" t="s">
        <v>68</v>
      </c>
      <c r="AA254" t="s">
        <v>68</v>
      </c>
      <c r="AB254" t="s">
        <v>68</v>
      </c>
      <c r="AC254" t="s">
        <v>517</v>
      </c>
      <c r="AD254" t="s">
        <v>68</v>
      </c>
      <c r="AE254" t="s">
        <v>67</v>
      </c>
      <c r="AF254" t="s">
        <v>68</v>
      </c>
      <c r="AG254" t="s">
        <v>517</v>
      </c>
      <c r="AH254" t="s">
        <v>68</v>
      </c>
      <c r="AI254" t="s">
        <v>68</v>
      </c>
      <c r="AJ254" t="s">
        <v>68</v>
      </c>
      <c r="AK254" t="s">
        <v>535</v>
      </c>
    </row>
    <row r="255" spans="1:37">
      <c r="A255">
        <v>106</v>
      </c>
      <c r="B255" t="s">
        <v>13</v>
      </c>
      <c r="C255" t="s">
        <v>418</v>
      </c>
      <c r="D255" t="s">
        <v>419</v>
      </c>
      <c r="E255" t="s">
        <v>12</v>
      </c>
      <c r="F255" t="s">
        <v>688</v>
      </c>
      <c r="G255" t="s">
        <v>421</v>
      </c>
      <c r="H255" t="s">
        <v>61</v>
      </c>
      <c r="I255" t="s">
        <v>422</v>
      </c>
      <c r="J255" s="155">
        <v>44104</v>
      </c>
      <c r="K255" t="s">
        <v>689</v>
      </c>
      <c r="L255" t="s">
        <v>1965</v>
      </c>
      <c r="M255" t="s">
        <v>1966</v>
      </c>
      <c r="N255" t="s">
        <v>699</v>
      </c>
      <c r="P255" t="s">
        <v>700</v>
      </c>
      <c r="Q255">
        <v>3151128</v>
      </c>
      <c r="R255" s="143" t="s">
        <v>66</v>
      </c>
      <c r="S255">
        <v>74</v>
      </c>
      <c r="T255" t="s">
        <v>1501</v>
      </c>
      <c r="U255" t="s">
        <v>701</v>
      </c>
      <c r="W255" t="s">
        <v>68</v>
      </c>
      <c r="X255" t="s">
        <v>67</v>
      </c>
      <c r="Y255" t="s">
        <v>68</v>
      </c>
      <c r="Z255" t="s">
        <v>68</v>
      </c>
      <c r="AA255" t="s">
        <v>68</v>
      </c>
      <c r="AB255" t="s">
        <v>68</v>
      </c>
      <c r="AC255" t="s">
        <v>517</v>
      </c>
      <c r="AD255" t="s">
        <v>68</v>
      </c>
      <c r="AE255" t="s">
        <v>67</v>
      </c>
      <c r="AF255" t="s">
        <v>68</v>
      </c>
      <c r="AG255" t="s">
        <v>517</v>
      </c>
      <c r="AH255" t="s">
        <v>68</v>
      </c>
      <c r="AI255" t="s">
        <v>68</v>
      </c>
      <c r="AJ255" t="s">
        <v>68</v>
      </c>
      <c r="AK255" t="s">
        <v>521</v>
      </c>
    </row>
    <row r="256" spans="1:37">
      <c r="A256">
        <v>107</v>
      </c>
      <c r="B256" t="s">
        <v>13</v>
      </c>
      <c r="C256" t="s">
        <v>418</v>
      </c>
      <c r="D256" t="s">
        <v>419</v>
      </c>
      <c r="E256" t="s">
        <v>12</v>
      </c>
      <c r="F256" t="s">
        <v>688</v>
      </c>
      <c r="G256" t="s">
        <v>421</v>
      </c>
      <c r="H256" t="s">
        <v>61</v>
      </c>
      <c r="I256" t="s">
        <v>422</v>
      </c>
      <c r="J256" s="155">
        <v>44104</v>
      </c>
      <c r="K256" t="s">
        <v>689</v>
      </c>
      <c r="L256" t="s">
        <v>1967</v>
      </c>
      <c r="M256" t="s">
        <v>1968</v>
      </c>
      <c r="N256" t="s">
        <v>458</v>
      </c>
      <c r="P256" t="s">
        <v>72</v>
      </c>
      <c r="Q256">
        <v>20026636</v>
      </c>
      <c r="R256" s="143" t="s">
        <v>66</v>
      </c>
      <c r="S256">
        <v>30</v>
      </c>
      <c r="T256" t="s">
        <v>1490</v>
      </c>
      <c r="U256" t="s">
        <v>702</v>
      </c>
      <c r="W256" t="s">
        <v>68</v>
      </c>
      <c r="X256" t="s">
        <v>67</v>
      </c>
      <c r="Y256" t="s">
        <v>68</v>
      </c>
      <c r="Z256" t="s">
        <v>68</v>
      </c>
      <c r="AA256" t="s">
        <v>68</v>
      </c>
      <c r="AB256" t="s">
        <v>68</v>
      </c>
      <c r="AC256" t="s">
        <v>517</v>
      </c>
      <c r="AD256" t="s">
        <v>68</v>
      </c>
      <c r="AE256" t="s">
        <v>67</v>
      </c>
      <c r="AF256" t="s">
        <v>68</v>
      </c>
      <c r="AG256" t="s">
        <v>517</v>
      </c>
      <c r="AH256" t="s">
        <v>68</v>
      </c>
      <c r="AI256" t="s">
        <v>68</v>
      </c>
      <c r="AJ256" t="s">
        <v>68</v>
      </c>
      <c r="AK256" t="s">
        <v>521</v>
      </c>
    </row>
    <row r="257" spans="1:37">
      <c r="A257">
        <v>108</v>
      </c>
      <c r="B257" t="s">
        <v>13</v>
      </c>
      <c r="C257" t="s">
        <v>418</v>
      </c>
      <c r="D257" t="s">
        <v>419</v>
      </c>
      <c r="E257" t="s">
        <v>12</v>
      </c>
      <c r="F257" t="s">
        <v>688</v>
      </c>
      <c r="G257" t="s">
        <v>421</v>
      </c>
      <c r="H257" t="s">
        <v>61</v>
      </c>
      <c r="I257" t="s">
        <v>422</v>
      </c>
      <c r="J257" s="155">
        <v>44104</v>
      </c>
      <c r="K257" t="s">
        <v>689</v>
      </c>
      <c r="L257" t="s">
        <v>1969</v>
      </c>
      <c r="M257" t="s">
        <v>1970</v>
      </c>
      <c r="N257" t="s">
        <v>703</v>
      </c>
      <c r="P257" t="s">
        <v>97</v>
      </c>
      <c r="Q257">
        <v>6352989</v>
      </c>
      <c r="R257" s="143" t="s">
        <v>66</v>
      </c>
      <c r="S257">
        <v>68</v>
      </c>
      <c r="T257" t="s">
        <v>1501</v>
      </c>
      <c r="U257" t="s">
        <v>704</v>
      </c>
      <c r="W257" t="s">
        <v>68</v>
      </c>
      <c r="X257" t="s">
        <v>67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67</v>
      </c>
      <c r="AF257" t="s">
        <v>68</v>
      </c>
      <c r="AG257" t="s">
        <v>517</v>
      </c>
      <c r="AH257" t="s">
        <v>68</v>
      </c>
      <c r="AI257" t="s">
        <v>68</v>
      </c>
      <c r="AJ257" t="s">
        <v>68</v>
      </c>
      <c r="AK257" t="s">
        <v>521</v>
      </c>
    </row>
    <row r="258" spans="1:37">
      <c r="A258">
        <v>109</v>
      </c>
      <c r="B258" t="s">
        <v>13</v>
      </c>
      <c r="C258" t="s">
        <v>418</v>
      </c>
      <c r="D258" t="s">
        <v>419</v>
      </c>
      <c r="E258" t="s">
        <v>12</v>
      </c>
      <c r="F258" t="s">
        <v>688</v>
      </c>
      <c r="G258" t="s">
        <v>421</v>
      </c>
      <c r="H258" t="s">
        <v>61</v>
      </c>
      <c r="I258" t="s">
        <v>422</v>
      </c>
      <c r="J258" s="155">
        <v>44104</v>
      </c>
      <c r="K258" t="s">
        <v>689</v>
      </c>
      <c r="L258" t="s">
        <v>1971</v>
      </c>
      <c r="M258" t="s">
        <v>1972</v>
      </c>
      <c r="N258" t="s">
        <v>705</v>
      </c>
      <c r="P258" t="s">
        <v>201</v>
      </c>
      <c r="Q258">
        <v>6125594</v>
      </c>
      <c r="R258" s="143" t="s">
        <v>66</v>
      </c>
      <c r="S258">
        <v>66</v>
      </c>
      <c r="T258" t="s">
        <v>1501</v>
      </c>
      <c r="U258" t="s">
        <v>706</v>
      </c>
      <c r="W258" t="s">
        <v>68</v>
      </c>
      <c r="X258" t="s">
        <v>67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67</v>
      </c>
      <c r="AF258" t="s">
        <v>68</v>
      </c>
      <c r="AG258" t="s">
        <v>517</v>
      </c>
      <c r="AH258" t="s">
        <v>68</v>
      </c>
      <c r="AI258" t="s">
        <v>68</v>
      </c>
      <c r="AJ258" t="s">
        <v>67</v>
      </c>
      <c r="AK258" t="s">
        <v>521</v>
      </c>
    </row>
    <row r="259" spans="1:37">
      <c r="A259">
        <v>110</v>
      </c>
      <c r="B259" t="s">
        <v>13</v>
      </c>
      <c r="C259" t="s">
        <v>418</v>
      </c>
      <c r="D259" t="s">
        <v>419</v>
      </c>
      <c r="E259" t="s">
        <v>12</v>
      </c>
      <c r="F259" t="s">
        <v>688</v>
      </c>
      <c r="G259" t="s">
        <v>421</v>
      </c>
      <c r="H259" t="s">
        <v>61</v>
      </c>
      <c r="I259" t="s">
        <v>422</v>
      </c>
      <c r="J259" s="155">
        <v>44104</v>
      </c>
      <c r="K259" t="s">
        <v>689</v>
      </c>
      <c r="L259" t="s">
        <v>1973</v>
      </c>
      <c r="M259" t="s">
        <v>1974</v>
      </c>
      <c r="N259" t="s">
        <v>707</v>
      </c>
      <c r="P259" t="s">
        <v>161</v>
      </c>
      <c r="Q259">
        <v>6125594</v>
      </c>
      <c r="R259" s="143" t="s">
        <v>66</v>
      </c>
      <c r="S259">
        <v>85</v>
      </c>
      <c r="T259" t="s">
        <v>1501</v>
      </c>
      <c r="U259" t="s">
        <v>708</v>
      </c>
      <c r="W259" t="s">
        <v>68</v>
      </c>
      <c r="X259" t="s">
        <v>67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67</v>
      </c>
      <c r="AF259" t="s">
        <v>68</v>
      </c>
      <c r="AG259" t="s">
        <v>517</v>
      </c>
      <c r="AH259" t="s">
        <v>68</v>
      </c>
      <c r="AI259" t="s">
        <v>68</v>
      </c>
      <c r="AJ259" t="s">
        <v>68</v>
      </c>
      <c r="AK259" t="s">
        <v>521</v>
      </c>
    </row>
    <row r="260" spans="1:37">
      <c r="A260">
        <v>111</v>
      </c>
      <c r="B260" t="s">
        <v>13</v>
      </c>
      <c r="C260" t="s">
        <v>418</v>
      </c>
      <c r="D260" t="s">
        <v>419</v>
      </c>
      <c r="E260" t="s">
        <v>12</v>
      </c>
      <c r="F260" t="s">
        <v>688</v>
      </c>
      <c r="G260" t="s">
        <v>421</v>
      </c>
      <c r="H260" t="s">
        <v>61</v>
      </c>
      <c r="I260" t="s">
        <v>422</v>
      </c>
      <c r="J260" s="155">
        <v>44104</v>
      </c>
      <c r="K260" t="s">
        <v>689</v>
      </c>
      <c r="L260" t="s">
        <v>1975</v>
      </c>
      <c r="M260" t="s">
        <v>1976</v>
      </c>
      <c r="N260" t="s">
        <v>709</v>
      </c>
      <c r="P260" t="s">
        <v>710</v>
      </c>
      <c r="Q260">
        <v>25218061</v>
      </c>
      <c r="R260" s="143" t="s">
        <v>66</v>
      </c>
      <c r="S260">
        <v>25</v>
      </c>
      <c r="T260" t="s">
        <v>1490</v>
      </c>
      <c r="U260" t="s">
        <v>711</v>
      </c>
      <c r="W260" t="s">
        <v>68</v>
      </c>
      <c r="X260" t="s">
        <v>67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67</v>
      </c>
      <c r="AF260" t="s">
        <v>68</v>
      </c>
      <c r="AG260" t="s">
        <v>517</v>
      </c>
      <c r="AH260" t="s">
        <v>68</v>
      </c>
      <c r="AI260" t="s">
        <v>68</v>
      </c>
      <c r="AJ260" t="s">
        <v>68</v>
      </c>
      <c r="AK260" t="s">
        <v>521</v>
      </c>
    </row>
    <row r="261" spans="1:37">
      <c r="A261">
        <v>112</v>
      </c>
      <c r="B261" t="s">
        <v>13</v>
      </c>
      <c r="C261" t="s">
        <v>418</v>
      </c>
      <c r="D261" t="s">
        <v>419</v>
      </c>
      <c r="E261" t="s">
        <v>12</v>
      </c>
      <c r="F261" t="s">
        <v>688</v>
      </c>
      <c r="G261" t="s">
        <v>421</v>
      </c>
      <c r="H261" t="s">
        <v>61</v>
      </c>
      <c r="I261" t="s">
        <v>422</v>
      </c>
      <c r="J261" s="155">
        <v>44104</v>
      </c>
      <c r="K261" t="s">
        <v>689</v>
      </c>
      <c r="L261" t="s">
        <v>1977</v>
      </c>
      <c r="M261" t="s">
        <v>1978</v>
      </c>
      <c r="N261" t="s">
        <v>458</v>
      </c>
      <c r="P261" t="s">
        <v>712</v>
      </c>
      <c r="Q261">
        <v>28149890</v>
      </c>
      <c r="R261" s="143" t="s">
        <v>66</v>
      </c>
      <c r="S261">
        <v>36</v>
      </c>
      <c r="T261" t="s">
        <v>1490</v>
      </c>
      <c r="U261" t="s">
        <v>713</v>
      </c>
      <c r="W261" t="s">
        <v>68</v>
      </c>
      <c r="X261" t="s">
        <v>67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67</v>
      </c>
      <c r="AF261" t="s">
        <v>68</v>
      </c>
      <c r="AG261" t="s">
        <v>517</v>
      </c>
      <c r="AH261" t="s">
        <v>68</v>
      </c>
      <c r="AI261" t="s">
        <v>68</v>
      </c>
      <c r="AJ261" t="s">
        <v>68</v>
      </c>
      <c r="AK261" t="s">
        <v>521</v>
      </c>
    </row>
    <row r="262" spans="1:37">
      <c r="A262">
        <v>113</v>
      </c>
      <c r="B262" t="s">
        <v>13</v>
      </c>
      <c r="C262" t="s">
        <v>418</v>
      </c>
      <c r="D262" t="s">
        <v>419</v>
      </c>
      <c r="E262" t="s">
        <v>12</v>
      </c>
      <c r="F262" t="s">
        <v>688</v>
      </c>
      <c r="G262" t="s">
        <v>421</v>
      </c>
      <c r="H262" t="s">
        <v>61</v>
      </c>
      <c r="I262" t="s">
        <v>422</v>
      </c>
      <c r="J262" s="155">
        <v>44104</v>
      </c>
      <c r="K262" t="s">
        <v>689</v>
      </c>
      <c r="L262" t="s">
        <v>1979</v>
      </c>
      <c r="M262" t="s">
        <v>1980</v>
      </c>
      <c r="N262" t="s">
        <v>714</v>
      </c>
      <c r="P262" t="s">
        <v>228</v>
      </c>
      <c r="Q262">
        <v>24459832</v>
      </c>
      <c r="R262" s="143" t="s">
        <v>66</v>
      </c>
      <c r="S262">
        <v>39</v>
      </c>
      <c r="T262" t="s">
        <v>1490</v>
      </c>
      <c r="U262" t="s">
        <v>715</v>
      </c>
      <c r="W262" t="s">
        <v>68</v>
      </c>
      <c r="X262" t="s">
        <v>67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67</v>
      </c>
      <c r="AF262" t="s">
        <v>68</v>
      </c>
      <c r="AG262" t="s">
        <v>517</v>
      </c>
      <c r="AH262" t="s">
        <v>68</v>
      </c>
      <c r="AI262" t="s">
        <v>68</v>
      </c>
      <c r="AJ262" t="s">
        <v>68</v>
      </c>
      <c r="AK262" t="s">
        <v>521</v>
      </c>
    </row>
    <row r="263" spans="1:37">
      <c r="A263">
        <v>114</v>
      </c>
      <c r="B263" t="s">
        <v>13</v>
      </c>
      <c r="C263" t="s">
        <v>418</v>
      </c>
      <c r="D263" t="s">
        <v>419</v>
      </c>
      <c r="E263" t="s">
        <v>12</v>
      </c>
      <c r="F263" t="s">
        <v>688</v>
      </c>
      <c r="G263" t="s">
        <v>421</v>
      </c>
      <c r="H263" t="s">
        <v>61</v>
      </c>
      <c r="I263" t="s">
        <v>422</v>
      </c>
      <c r="J263" s="155">
        <v>44104</v>
      </c>
      <c r="K263" t="s">
        <v>689</v>
      </c>
      <c r="L263" t="s">
        <v>1981</v>
      </c>
      <c r="M263" t="s">
        <v>1982</v>
      </c>
      <c r="N263" t="s">
        <v>716</v>
      </c>
      <c r="P263" t="s">
        <v>717</v>
      </c>
      <c r="Q263">
        <v>23160815</v>
      </c>
      <c r="R263" s="143" t="s">
        <v>66</v>
      </c>
      <c r="S263">
        <v>69</v>
      </c>
      <c r="T263" t="s">
        <v>1501</v>
      </c>
      <c r="U263" t="s">
        <v>698</v>
      </c>
      <c r="W263" t="s">
        <v>68</v>
      </c>
      <c r="X263" t="s">
        <v>67</v>
      </c>
      <c r="Y263" t="s">
        <v>68</v>
      </c>
      <c r="Z263" t="s">
        <v>68</v>
      </c>
      <c r="AA263" t="s">
        <v>517</v>
      </c>
      <c r="AB263" t="s">
        <v>68</v>
      </c>
      <c r="AC263" t="s">
        <v>68</v>
      </c>
      <c r="AD263" t="s">
        <v>68</v>
      </c>
      <c r="AE263" t="s">
        <v>67</v>
      </c>
      <c r="AF263" t="s">
        <v>68</v>
      </c>
      <c r="AG263" t="s">
        <v>517</v>
      </c>
      <c r="AH263" t="s">
        <v>68</v>
      </c>
      <c r="AI263" t="s">
        <v>68</v>
      </c>
      <c r="AJ263" t="s">
        <v>68</v>
      </c>
      <c r="AK263" t="s">
        <v>46</v>
      </c>
    </row>
    <row r="264" spans="1:37">
      <c r="A264">
        <v>115</v>
      </c>
      <c r="B264" t="s">
        <v>13</v>
      </c>
      <c r="C264" t="s">
        <v>418</v>
      </c>
      <c r="D264" t="s">
        <v>419</v>
      </c>
      <c r="E264" t="s">
        <v>12</v>
      </c>
      <c r="F264" t="s">
        <v>688</v>
      </c>
      <c r="G264" t="s">
        <v>421</v>
      </c>
      <c r="H264" t="s">
        <v>61</v>
      </c>
      <c r="I264" t="s">
        <v>422</v>
      </c>
      <c r="J264" s="155">
        <v>44104</v>
      </c>
      <c r="K264" t="s">
        <v>689</v>
      </c>
      <c r="L264" t="s">
        <v>1925</v>
      </c>
      <c r="M264" t="s">
        <v>1983</v>
      </c>
      <c r="N264" t="s">
        <v>177</v>
      </c>
      <c r="P264" t="s">
        <v>161</v>
      </c>
      <c r="Q264">
        <v>13712120</v>
      </c>
      <c r="R264" s="143" t="s">
        <v>66</v>
      </c>
      <c r="S264">
        <v>42</v>
      </c>
      <c r="T264" t="s">
        <v>1490</v>
      </c>
      <c r="U264" t="s">
        <v>718</v>
      </c>
      <c r="W264" t="s">
        <v>68</v>
      </c>
      <c r="X264" t="s">
        <v>67</v>
      </c>
      <c r="Y264" t="s">
        <v>68</v>
      </c>
      <c r="Z264" t="s">
        <v>68</v>
      </c>
      <c r="AA264" t="s">
        <v>68</v>
      </c>
      <c r="AB264" t="s">
        <v>517</v>
      </c>
      <c r="AC264" t="s">
        <v>68</v>
      </c>
      <c r="AD264" t="s">
        <v>68</v>
      </c>
      <c r="AE264" t="s">
        <v>67</v>
      </c>
      <c r="AF264" t="s">
        <v>68</v>
      </c>
      <c r="AG264" t="s">
        <v>517</v>
      </c>
      <c r="AH264" t="s">
        <v>68</v>
      </c>
      <c r="AI264" t="s">
        <v>68</v>
      </c>
      <c r="AJ264" t="s">
        <v>68</v>
      </c>
      <c r="AK264" t="s">
        <v>609</v>
      </c>
    </row>
    <row r="265" spans="1:37">
      <c r="A265">
        <v>116</v>
      </c>
      <c r="B265" t="s">
        <v>13</v>
      </c>
      <c r="C265" t="s">
        <v>418</v>
      </c>
      <c r="D265" t="s">
        <v>419</v>
      </c>
      <c r="E265" t="s">
        <v>719</v>
      </c>
      <c r="F265" t="s">
        <v>720</v>
      </c>
      <c r="G265" t="s">
        <v>421</v>
      </c>
      <c r="H265" t="s">
        <v>61</v>
      </c>
      <c r="I265" t="s">
        <v>422</v>
      </c>
      <c r="J265" s="155">
        <v>44104</v>
      </c>
      <c r="K265" t="s">
        <v>689</v>
      </c>
      <c r="L265" t="s">
        <v>1984</v>
      </c>
      <c r="M265" t="s">
        <v>1985</v>
      </c>
      <c r="N265" t="s">
        <v>593</v>
      </c>
      <c r="P265" t="s">
        <v>721</v>
      </c>
      <c r="Q265">
        <v>17100067</v>
      </c>
      <c r="R265" s="143" t="s">
        <v>66</v>
      </c>
      <c r="S265">
        <v>37</v>
      </c>
      <c r="T265" t="s">
        <v>1490</v>
      </c>
      <c r="U265" t="s">
        <v>722</v>
      </c>
      <c r="W265" t="s">
        <v>67</v>
      </c>
      <c r="X265" t="s">
        <v>67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67</v>
      </c>
      <c r="AF265" t="s">
        <v>68</v>
      </c>
      <c r="AG265" t="s">
        <v>67</v>
      </c>
      <c r="AH265" t="s">
        <v>68</v>
      </c>
      <c r="AI265" t="s">
        <v>68</v>
      </c>
      <c r="AJ265" t="s">
        <v>68</v>
      </c>
      <c r="AK265" t="s">
        <v>521</v>
      </c>
    </row>
    <row r="266" spans="1:37">
      <c r="A266">
        <v>117</v>
      </c>
      <c r="B266" t="s">
        <v>13</v>
      </c>
      <c r="C266" t="s">
        <v>418</v>
      </c>
      <c r="D266" t="s">
        <v>419</v>
      </c>
      <c r="E266" t="s">
        <v>719</v>
      </c>
      <c r="F266" t="s">
        <v>723</v>
      </c>
      <c r="G266" t="s">
        <v>421</v>
      </c>
      <c r="H266" t="s">
        <v>61</v>
      </c>
      <c r="I266" t="s">
        <v>422</v>
      </c>
      <c r="J266" s="155">
        <v>44104</v>
      </c>
      <c r="K266" t="s">
        <v>689</v>
      </c>
      <c r="L266" t="s">
        <v>1986</v>
      </c>
      <c r="M266" t="s">
        <v>1987</v>
      </c>
      <c r="N266" t="s">
        <v>177</v>
      </c>
      <c r="P266" t="s">
        <v>230</v>
      </c>
      <c r="Q266">
        <v>6810933</v>
      </c>
      <c r="R266" s="143" t="s">
        <v>66</v>
      </c>
      <c r="S266">
        <v>56</v>
      </c>
      <c r="T266" t="s">
        <v>1501</v>
      </c>
      <c r="U266" t="s">
        <v>724</v>
      </c>
      <c r="W266" t="s">
        <v>67</v>
      </c>
      <c r="X266" t="s">
        <v>67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67</v>
      </c>
      <c r="AF266" t="s">
        <v>68</v>
      </c>
      <c r="AG266" t="s">
        <v>725</v>
      </c>
      <c r="AH266" t="s">
        <v>68</v>
      </c>
      <c r="AI266" t="s">
        <v>68</v>
      </c>
      <c r="AJ266" t="s">
        <v>68</v>
      </c>
      <c r="AK266" t="s">
        <v>521</v>
      </c>
    </row>
    <row r="267" spans="1:37">
      <c r="A267">
        <v>118</v>
      </c>
      <c r="B267" t="s">
        <v>13</v>
      </c>
      <c r="C267" t="s">
        <v>418</v>
      </c>
      <c r="D267" t="s">
        <v>419</v>
      </c>
      <c r="E267" t="s">
        <v>719</v>
      </c>
      <c r="F267" t="s">
        <v>726</v>
      </c>
      <c r="G267" t="s">
        <v>421</v>
      </c>
      <c r="H267" t="s">
        <v>61</v>
      </c>
      <c r="I267" t="s">
        <v>422</v>
      </c>
      <c r="J267" s="155">
        <v>44104</v>
      </c>
      <c r="K267" t="s">
        <v>689</v>
      </c>
      <c r="L267" t="s">
        <v>1988</v>
      </c>
      <c r="M267" t="s">
        <v>1989</v>
      </c>
      <c r="N267" t="s">
        <v>727</v>
      </c>
      <c r="P267" t="s">
        <v>728</v>
      </c>
      <c r="Q267">
        <v>26489906</v>
      </c>
      <c r="R267" s="143" t="s">
        <v>66</v>
      </c>
      <c r="S267">
        <v>23</v>
      </c>
      <c r="T267" t="s">
        <v>1490</v>
      </c>
      <c r="U267" t="s">
        <v>729</v>
      </c>
      <c r="W267" t="s">
        <v>67</v>
      </c>
      <c r="X267" t="s">
        <v>67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67</v>
      </c>
      <c r="AF267" t="s">
        <v>68</v>
      </c>
      <c r="AG267" t="s">
        <v>725</v>
      </c>
      <c r="AH267" t="s">
        <v>68</v>
      </c>
      <c r="AI267" t="s">
        <v>68</v>
      </c>
      <c r="AJ267" t="s">
        <v>68</v>
      </c>
      <c r="AK267" t="s">
        <v>521</v>
      </c>
    </row>
    <row r="268" spans="1:37">
      <c r="A268">
        <v>119</v>
      </c>
      <c r="B268" t="s">
        <v>13</v>
      </c>
      <c r="C268" t="s">
        <v>418</v>
      </c>
      <c r="D268" t="s">
        <v>419</v>
      </c>
      <c r="E268" t="s">
        <v>719</v>
      </c>
      <c r="F268" t="s">
        <v>630</v>
      </c>
      <c r="G268" t="s">
        <v>421</v>
      </c>
      <c r="H268" t="s">
        <v>61</v>
      </c>
      <c r="I268" t="s">
        <v>422</v>
      </c>
      <c r="J268" s="155">
        <v>44104</v>
      </c>
      <c r="K268" t="s">
        <v>689</v>
      </c>
      <c r="L268" t="s">
        <v>1990</v>
      </c>
      <c r="M268" t="s">
        <v>1991</v>
      </c>
      <c r="N268" t="s">
        <v>172</v>
      </c>
      <c r="O268" t="s">
        <v>64</v>
      </c>
      <c r="P268" t="s">
        <v>730</v>
      </c>
      <c r="Q268">
        <v>20490859</v>
      </c>
      <c r="R268" s="143" t="s">
        <v>66</v>
      </c>
      <c r="S268">
        <v>31</v>
      </c>
      <c r="T268" t="s">
        <v>1490</v>
      </c>
      <c r="U268" t="s">
        <v>731</v>
      </c>
      <c r="W268" t="s">
        <v>67</v>
      </c>
      <c r="X268" t="s">
        <v>67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67</v>
      </c>
      <c r="AF268" t="s">
        <v>68</v>
      </c>
      <c r="AG268" t="s">
        <v>725</v>
      </c>
      <c r="AH268" t="s">
        <v>68</v>
      </c>
      <c r="AI268" t="s">
        <v>68</v>
      </c>
      <c r="AJ268" t="s">
        <v>68</v>
      </c>
      <c r="AK268" t="s">
        <v>521</v>
      </c>
    </row>
    <row r="269" spans="1:37">
      <c r="A269">
        <v>120</v>
      </c>
      <c r="B269" t="s">
        <v>13</v>
      </c>
      <c r="C269" t="s">
        <v>418</v>
      </c>
      <c r="D269" t="s">
        <v>419</v>
      </c>
      <c r="E269" t="s">
        <v>719</v>
      </c>
      <c r="F269" t="s">
        <v>630</v>
      </c>
      <c r="G269" t="s">
        <v>421</v>
      </c>
      <c r="H269" t="s">
        <v>61</v>
      </c>
      <c r="I269" t="s">
        <v>422</v>
      </c>
      <c r="J269" s="155">
        <v>44104</v>
      </c>
      <c r="K269" t="s">
        <v>689</v>
      </c>
      <c r="L269" t="s">
        <v>1992</v>
      </c>
      <c r="M269" t="s">
        <v>1993</v>
      </c>
      <c r="N269" t="s">
        <v>64</v>
      </c>
      <c r="P269" t="s">
        <v>671</v>
      </c>
      <c r="Q269">
        <v>16379272</v>
      </c>
      <c r="R269" s="143" t="s">
        <v>66</v>
      </c>
      <c r="S269">
        <v>43</v>
      </c>
      <c r="T269" t="s">
        <v>1490</v>
      </c>
      <c r="U269" t="s">
        <v>732</v>
      </c>
      <c r="W269" t="s">
        <v>67</v>
      </c>
      <c r="X269" t="s">
        <v>67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67</v>
      </c>
      <c r="AF269" t="s">
        <v>68</v>
      </c>
      <c r="AG269" t="s">
        <v>725</v>
      </c>
      <c r="AH269" t="s">
        <v>68</v>
      </c>
      <c r="AI269" t="s">
        <v>68</v>
      </c>
      <c r="AJ269" t="s">
        <v>68</v>
      </c>
      <c r="AK269" t="s">
        <v>521</v>
      </c>
    </row>
    <row r="270" spans="1:37">
      <c r="A270">
        <v>121</v>
      </c>
      <c r="B270" t="s">
        <v>13</v>
      </c>
      <c r="C270" t="s">
        <v>418</v>
      </c>
      <c r="D270" t="s">
        <v>419</v>
      </c>
      <c r="E270" t="s">
        <v>719</v>
      </c>
      <c r="F270" t="s">
        <v>733</v>
      </c>
      <c r="G270" t="s">
        <v>421</v>
      </c>
      <c r="H270" t="s">
        <v>61</v>
      </c>
      <c r="I270" t="s">
        <v>422</v>
      </c>
      <c r="J270" s="155">
        <v>44104</v>
      </c>
      <c r="K270" t="s">
        <v>689</v>
      </c>
      <c r="L270" t="s">
        <v>1994</v>
      </c>
      <c r="M270" t="s">
        <v>1995</v>
      </c>
      <c r="N270" t="s">
        <v>734</v>
      </c>
      <c r="P270" t="s">
        <v>735</v>
      </c>
      <c r="Q270">
        <v>21133099</v>
      </c>
      <c r="R270" s="143" t="s">
        <v>66</v>
      </c>
      <c r="S270">
        <v>27</v>
      </c>
      <c r="T270" t="s">
        <v>1490</v>
      </c>
      <c r="U270" t="s">
        <v>736</v>
      </c>
      <c r="W270" t="s">
        <v>67</v>
      </c>
      <c r="X270" t="s">
        <v>67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67</v>
      </c>
      <c r="AF270" t="s">
        <v>68</v>
      </c>
      <c r="AG270" t="s">
        <v>725</v>
      </c>
      <c r="AH270" t="s">
        <v>68</v>
      </c>
      <c r="AI270" t="s">
        <v>68</v>
      </c>
      <c r="AJ270" t="s">
        <v>68</v>
      </c>
      <c r="AK270" t="s">
        <v>521</v>
      </c>
    </row>
    <row r="271" spans="1:37">
      <c r="A271">
        <v>122</v>
      </c>
      <c r="B271" t="s">
        <v>13</v>
      </c>
      <c r="C271" t="s">
        <v>418</v>
      </c>
      <c r="D271" t="s">
        <v>419</v>
      </c>
      <c r="E271" t="s">
        <v>719</v>
      </c>
      <c r="F271" t="s">
        <v>737</v>
      </c>
      <c r="G271" t="s">
        <v>421</v>
      </c>
      <c r="H271" t="s">
        <v>61</v>
      </c>
      <c r="I271" t="s">
        <v>422</v>
      </c>
      <c r="J271" s="155">
        <v>44104</v>
      </c>
      <c r="K271" t="s">
        <v>689</v>
      </c>
      <c r="L271" t="s">
        <v>1996</v>
      </c>
      <c r="M271" t="s">
        <v>1997</v>
      </c>
      <c r="N271" t="s">
        <v>738</v>
      </c>
      <c r="P271" t="s">
        <v>739</v>
      </c>
      <c r="Q271">
        <v>26104444</v>
      </c>
      <c r="R271" s="143" t="s">
        <v>66</v>
      </c>
      <c r="S271">
        <v>26</v>
      </c>
      <c r="T271" t="s">
        <v>1490</v>
      </c>
      <c r="U271" t="s">
        <v>740</v>
      </c>
      <c r="W271" t="s">
        <v>67</v>
      </c>
      <c r="X271" t="s">
        <v>67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67</v>
      </c>
      <c r="AF271" t="s">
        <v>68</v>
      </c>
      <c r="AG271" t="s">
        <v>725</v>
      </c>
      <c r="AH271" t="s">
        <v>68</v>
      </c>
      <c r="AI271" t="s">
        <v>68</v>
      </c>
      <c r="AJ271" t="s">
        <v>68</v>
      </c>
      <c r="AK271" t="s">
        <v>521</v>
      </c>
    </row>
    <row r="272" spans="1:37">
      <c r="A272">
        <v>123</v>
      </c>
      <c r="B272" t="s">
        <v>13</v>
      </c>
      <c r="C272" t="s">
        <v>418</v>
      </c>
      <c r="D272" t="s">
        <v>419</v>
      </c>
      <c r="E272" t="s">
        <v>719</v>
      </c>
      <c r="F272" t="s">
        <v>726</v>
      </c>
      <c r="G272" t="s">
        <v>421</v>
      </c>
      <c r="H272" t="s">
        <v>61</v>
      </c>
      <c r="I272" t="s">
        <v>422</v>
      </c>
      <c r="J272" s="155">
        <v>44104</v>
      </c>
      <c r="K272" t="s">
        <v>689</v>
      </c>
      <c r="L272" t="s">
        <v>1998</v>
      </c>
      <c r="M272" t="s">
        <v>1999</v>
      </c>
      <c r="N272" t="s">
        <v>727</v>
      </c>
      <c r="P272" t="s">
        <v>741</v>
      </c>
      <c r="Q272">
        <v>26489906</v>
      </c>
      <c r="R272" s="143" t="s">
        <v>742</v>
      </c>
      <c r="S272">
        <v>23</v>
      </c>
      <c r="T272" t="s">
        <v>1490</v>
      </c>
      <c r="U272" t="s">
        <v>729</v>
      </c>
      <c r="W272" t="s">
        <v>67</v>
      </c>
      <c r="X272" t="s">
        <v>67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67</v>
      </c>
      <c r="AF272" t="s">
        <v>68</v>
      </c>
      <c r="AG272" t="s">
        <v>725</v>
      </c>
      <c r="AH272" t="s">
        <v>743</v>
      </c>
      <c r="AI272" t="s">
        <v>743</v>
      </c>
      <c r="AJ272" t="s">
        <v>68</v>
      </c>
      <c r="AK272" t="s">
        <v>521</v>
      </c>
    </row>
    <row r="273" spans="1:37">
      <c r="A273">
        <v>124</v>
      </c>
      <c r="B273" t="s">
        <v>13</v>
      </c>
      <c r="C273" t="s">
        <v>418</v>
      </c>
      <c r="D273" t="s">
        <v>419</v>
      </c>
      <c r="E273" t="s">
        <v>719</v>
      </c>
      <c r="F273" t="s">
        <v>726</v>
      </c>
      <c r="G273" t="s">
        <v>421</v>
      </c>
      <c r="H273" t="s">
        <v>61</v>
      </c>
      <c r="I273" t="s">
        <v>422</v>
      </c>
      <c r="J273" s="155">
        <v>44104</v>
      </c>
      <c r="K273" t="s">
        <v>689</v>
      </c>
      <c r="L273" t="s">
        <v>2000</v>
      </c>
      <c r="M273" t="s">
        <v>2001</v>
      </c>
      <c r="N273" t="s">
        <v>744</v>
      </c>
      <c r="P273" t="s">
        <v>745</v>
      </c>
      <c r="Q273">
        <v>14165167</v>
      </c>
      <c r="R273" s="143" t="s">
        <v>742</v>
      </c>
      <c r="S273">
        <v>39</v>
      </c>
      <c r="T273" t="s">
        <v>1490</v>
      </c>
      <c r="U273" t="s">
        <v>746</v>
      </c>
      <c r="W273" t="s">
        <v>67</v>
      </c>
      <c r="X273" t="s">
        <v>67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67</v>
      </c>
      <c r="AF273" t="s">
        <v>68</v>
      </c>
      <c r="AG273" t="s">
        <v>725</v>
      </c>
      <c r="AH273" t="s">
        <v>743</v>
      </c>
      <c r="AI273" t="s">
        <v>743</v>
      </c>
      <c r="AJ273" t="s">
        <v>68</v>
      </c>
      <c r="AK273" t="s">
        <v>521</v>
      </c>
    </row>
    <row r="274" spans="1:37">
      <c r="A274">
        <v>125</v>
      </c>
      <c r="B274" t="s">
        <v>13</v>
      </c>
      <c r="C274" t="s">
        <v>418</v>
      </c>
      <c r="D274" t="s">
        <v>419</v>
      </c>
      <c r="E274" t="s">
        <v>719</v>
      </c>
      <c r="F274" t="s">
        <v>726</v>
      </c>
      <c r="G274" t="s">
        <v>421</v>
      </c>
      <c r="H274" t="s">
        <v>61</v>
      </c>
      <c r="I274" t="s">
        <v>422</v>
      </c>
      <c r="J274" s="155">
        <v>44104</v>
      </c>
      <c r="K274" t="s">
        <v>689</v>
      </c>
      <c r="L274" t="s">
        <v>2002</v>
      </c>
      <c r="M274" t="s">
        <v>2003</v>
      </c>
      <c r="N274" t="s">
        <v>568</v>
      </c>
      <c r="P274" t="s">
        <v>253</v>
      </c>
      <c r="Q274">
        <v>27755986</v>
      </c>
      <c r="R274" s="143" t="s">
        <v>742</v>
      </c>
      <c r="S274">
        <v>19</v>
      </c>
      <c r="T274" t="s">
        <v>1490</v>
      </c>
      <c r="U274" t="s">
        <v>747</v>
      </c>
      <c r="W274" t="s">
        <v>68</v>
      </c>
      <c r="X274" t="s">
        <v>67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67</v>
      </c>
      <c r="AF274" t="s">
        <v>68</v>
      </c>
      <c r="AG274" t="s">
        <v>725</v>
      </c>
      <c r="AH274" t="s">
        <v>743</v>
      </c>
      <c r="AI274" t="s">
        <v>743</v>
      </c>
      <c r="AJ274" t="s">
        <v>68</v>
      </c>
      <c r="AK274" t="s">
        <v>521</v>
      </c>
    </row>
    <row r="275" spans="1:37">
      <c r="A275">
        <v>126</v>
      </c>
      <c r="B275" t="s">
        <v>13</v>
      </c>
      <c r="C275" t="s">
        <v>418</v>
      </c>
      <c r="D275" t="s">
        <v>419</v>
      </c>
      <c r="E275" t="s">
        <v>12</v>
      </c>
      <c r="F275" t="s">
        <v>726</v>
      </c>
      <c r="G275" t="s">
        <v>421</v>
      </c>
      <c r="H275" t="s">
        <v>61</v>
      </c>
      <c r="I275" t="s">
        <v>422</v>
      </c>
      <c r="J275" s="155">
        <v>44104</v>
      </c>
      <c r="K275" t="s">
        <v>689</v>
      </c>
      <c r="L275" t="s">
        <v>2004</v>
      </c>
      <c r="M275" t="s">
        <v>2005</v>
      </c>
      <c r="N275" t="s">
        <v>748</v>
      </c>
      <c r="P275" t="s">
        <v>749</v>
      </c>
      <c r="Q275">
        <v>19379839</v>
      </c>
      <c r="R275" s="143" t="s">
        <v>742</v>
      </c>
      <c r="T275" t="s">
        <v>1697</v>
      </c>
      <c r="U275" t="s">
        <v>750</v>
      </c>
      <c r="W275" t="s">
        <v>68</v>
      </c>
      <c r="X275" t="s">
        <v>725</v>
      </c>
      <c r="Y275" t="s">
        <v>743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67</v>
      </c>
      <c r="AF275" t="s">
        <v>68</v>
      </c>
      <c r="AG275" t="s">
        <v>725</v>
      </c>
      <c r="AH275" t="s">
        <v>743</v>
      </c>
      <c r="AI275" t="s">
        <v>743</v>
      </c>
      <c r="AJ275" t="s">
        <v>68</v>
      </c>
      <c r="AK275" t="s">
        <v>521</v>
      </c>
    </row>
    <row r="276" spans="1:37">
      <c r="A276">
        <v>127</v>
      </c>
      <c r="B276" t="s">
        <v>13</v>
      </c>
      <c r="C276" t="s">
        <v>418</v>
      </c>
      <c r="D276" t="s">
        <v>419</v>
      </c>
      <c r="E276" t="s">
        <v>12</v>
      </c>
      <c r="F276" t="s">
        <v>751</v>
      </c>
      <c r="G276" t="s">
        <v>421</v>
      </c>
      <c r="H276" t="s">
        <v>61</v>
      </c>
      <c r="I276" t="s">
        <v>422</v>
      </c>
      <c r="J276" s="155">
        <v>44104</v>
      </c>
      <c r="K276" t="s">
        <v>689</v>
      </c>
      <c r="L276" t="s">
        <v>2006</v>
      </c>
      <c r="M276" t="s">
        <v>2007</v>
      </c>
      <c r="N276" t="s">
        <v>752</v>
      </c>
      <c r="P276" t="s">
        <v>753</v>
      </c>
      <c r="Q276">
        <v>21414049</v>
      </c>
      <c r="R276" s="143" t="s">
        <v>742</v>
      </c>
      <c r="T276" t="s">
        <v>1697</v>
      </c>
      <c r="U276" t="s">
        <v>754</v>
      </c>
      <c r="W276" t="s">
        <v>68</v>
      </c>
      <c r="X276" t="s">
        <v>725</v>
      </c>
      <c r="Y276" t="s">
        <v>743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67</v>
      </c>
      <c r="AF276" t="s">
        <v>68</v>
      </c>
      <c r="AG276" t="s">
        <v>725</v>
      </c>
      <c r="AH276" t="s">
        <v>743</v>
      </c>
      <c r="AI276" t="s">
        <v>743</v>
      </c>
      <c r="AJ276" t="s">
        <v>68</v>
      </c>
      <c r="AK276" t="s">
        <v>521</v>
      </c>
    </row>
    <row r="277" spans="1:37">
      <c r="A277">
        <v>128</v>
      </c>
      <c r="B277" t="s">
        <v>13</v>
      </c>
      <c r="C277" t="s">
        <v>418</v>
      </c>
      <c r="D277" t="s">
        <v>419</v>
      </c>
      <c r="E277" t="s">
        <v>12</v>
      </c>
      <c r="F277" t="s">
        <v>751</v>
      </c>
      <c r="G277" t="s">
        <v>421</v>
      </c>
      <c r="H277" t="s">
        <v>61</v>
      </c>
      <c r="I277" t="s">
        <v>422</v>
      </c>
      <c r="J277" s="155">
        <v>44104</v>
      </c>
      <c r="K277" t="s">
        <v>689</v>
      </c>
      <c r="L277" t="s">
        <v>2008</v>
      </c>
      <c r="M277" t="s">
        <v>2009</v>
      </c>
      <c r="N277" t="s">
        <v>755</v>
      </c>
      <c r="P277" t="s">
        <v>756</v>
      </c>
      <c r="Q277">
        <v>19649152</v>
      </c>
      <c r="R277" s="143" t="s">
        <v>742</v>
      </c>
      <c r="T277" t="s">
        <v>1697</v>
      </c>
      <c r="U277" t="s">
        <v>757</v>
      </c>
      <c r="W277" t="s">
        <v>68</v>
      </c>
      <c r="X277" t="s">
        <v>725</v>
      </c>
      <c r="Y277" t="s">
        <v>743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67</v>
      </c>
      <c r="AF277" t="s">
        <v>68</v>
      </c>
      <c r="AG277" t="s">
        <v>725</v>
      </c>
      <c r="AH277" t="s">
        <v>743</v>
      </c>
      <c r="AI277" t="s">
        <v>743</v>
      </c>
      <c r="AJ277" t="s">
        <v>68</v>
      </c>
      <c r="AK277" t="s">
        <v>521</v>
      </c>
    </row>
    <row r="278" spans="1:37">
      <c r="A278">
        <v>129</v>
      </c>
      <c r="B278" t="s">
        <v>13</v>
      </c>
      <c r="C278" t="s">
        <v>418</v>
      </c>
      <c r="D278" t="s">
        <v>419</v>
      </c>
      <c r="E278" t="s">
        <v>12</v>
      </c>
      <c r="F278" t="s">
        <v>758</v>
      </c>
      <c r="G278" t="s">
        <v>421</v>
      </c>
      <c r="H278" t="s">
        <v>61</v>
      </c>
      <c r="I278" t="s">
        <v>422</v>
      </c>
      <c r="J278" s="155">
        <v>44104</v>
      </c>
      <c r="K278" t="s">
        <v>574</v>
      </c>
      <c r="L278" t="s">
        <v>2010</v>
      </c>
      <c r="M278" t="s">
        <v>2011</v>
      </c>
      <c r="N278" t="s">
        <v>256</v>
      </c>
      <c r="O278" t="s">
        <v>759</v>
      </c>
      <c r="P278" t="s">
        <v>639</v>
      </c>
      <c r="Q278">
        <v>27671963</v>
      </c>
      <c r="R278" s="143" t="s">
        <v>742</v>
      </c>
      <c r="S278">
        <v>19</v>
      </c>
      <c r="T278" t="s">
        <v>1490</v>
      </c>
      <c r="U278" t="s">
        <v>760</v>
      </c>
      <c r="W278" t="s">
        <v>67</v>
      </c>
      <c r="X278" t="s">
        <v>725</v>
      </c>
      <c r="Y278" t="s">
        <v>725</v>
      </c>
      <c r="Z278" t="s">
        <v>725</v>
      </c>
      <c r="AA278" t="s">
        <v>725</v>
      </c>
      <c r="AB278" t="s">
        <v>725</v>
      </c>
      <c r="AC278" t="s">
        <v>743</v>
      </c>
      <c r="AD278" t="s">
        <v>743</v>
      </c>
      <c r="AE278" t="s">
        <v>67</v>
      </c>
      <c r="AF278" t="s">
        <v>743</v>
      </c>
      <c r="AG278" t="s">
        <v>725</v>
      </c>
      <c r="AH278" t="s">
        <v>743</v>
      </c>
      <c r="AI278" t="s">
        <v>743</v>
      </c>
      <c r="AJ278" t="s">
        <v>743</v>
      </c>
      <c r="AK278" t="s">
        <v>761</v>
      </c>
    </row>
    <row r="279" spans="1:37">
      <c r="A279">
        <v>130</v>
      </c>
      <c r="B279" t="s">
        <v>13</v>
      </c>
      <c r="C279" t="s">
        <v>418</v>
      </c>
      <c r="D279" t="s">
        <v>419</v>
      </c>
      <c r="E279" t="s">
        <v>12</v>
      </c>
      <c r="F279" t="s">
        <v>758</v>
      </c>
      <c r="G279" t="s">
        <v>421</v>
      </c>
      <c r="H279" t="s">
        <v>61</v>
      </c>
      <c r="I279" t="s">
        <v>422</v>
      </c>
      <c r="J279" s="155">
        <v>44104</v>
      </c>
      <c r="K279" t="s">
        <v>574</v>
      </c>
      <c r="L279" t="s">
        <v>2012</v>
      </c>
      <c r="M279" t="s">
        <v>2013</v>
      </c>
      <c r="N279" t="s">
        <v>539</v>
      </c>
      <c r="O279" t="s">
        <v>90</v>
      </c>
      <c r="P279" t="s">
        <v>762</v>
      </c>
      <c r="Q279">
        <v>22018897</v>
      </c>
      <c r="R279" s="143" t="s">
        <v>742</v>
      </c>
      <c r="S279">
        <v>37</v>
      </c>
      <c r="T279" t="s">
        <v>1490</v>
      </c>
      <c r="U279" t="s">
        <v>763</v>
      </c>
      <c r="W279" t="s">
        <v>67</v>
      </c>
      <c r="X279" t="s">
        <v>725</v>
      </c>
      <c r="Y279" t="s">
        <v>725</v>
      </c>
      <c r="Z279" t="s">
        <v>725</v>
      </c>
      <c r="AA279" t="s">
        <v>743</v>
      </c>
      <c r="AB279" t="s">
        <v>743</v>
      </c>
      <c r="AC279" t="s">
        <v>743</v>
      </c>
      <c r="AD279" t="s">
        <v>725</v>
      </c>
      <c r="AE279" t="s">
        <v>67</v>
      </c>
      <c r="AF279" t="s">
        <v>743</v>
      </c>
      <c r="AG279" t="s">
        <v>725</v>
      </c>
      <c r="AH279" t="s">
        <v>743</v>
      </c>
      <c r="AI279" t="s">
        <v>743</v>
      </c>
      <c r="AJ279" t="s">
        <v>743</v>
      </c>
      <c r="AK279" t="s">
        <v>764</v>
      </c>
    </row>
    <row r="280" spans="1:37">
      <c r="A280">
        <v>131</v>
      </c>
      <c r="B280" t="s">
        <v>13</v>
      </c>
      <c r="C280" t="s">
        <v>418</v>
      </c>
      <c r="D280" t="s">
        <v>419</v>
      </c>
      <c r="E280" t="s">
        <v>12</v>
      </c>
      <c r="F280" t="s">
        <v>758</v>
      </c>
      <c r="G280" t="s">
        <v>421</v>
      </c>
      <c r="H280" t="s">
        <v>61</v>
      </c>
      <c r="I280" t="s">
        <v>422</v>
      </c>
      <c r="J280" s="155">
        <v>44104</v>
      </c>
      <c r="K280" t="s">
        <v>574</v>
      </c>
      <c r="L280" t="s">
        <v>2014</v>
      </c>
      <c r="M280" t="s">
        <v>2015</v>
      </c>
      <c r="N280" t="s">
        <v>765</v>
      </c>
      <c r="O280" t="s">
        <v>766</v>
      </c>
      <c r="P280" t="s">
        <v>767</v>
      </c>
      <c r="Q280">
        <v>20220161</v>
      </c>
      <c r="R280" s="143" t="s">
        <v>742</v>
      </c>
      <c r="S280">
        <v>31</v>
      </c>
      <c r="T280" t="s">
        <v>1490</v>
      </c>
      <c r="U280" t="s">
        <v>768</v>
      </c>
      <c r="W280" t="s">
        <v>67</v>
      </c>
      <c r="X280" t="s">
        <v>725</v>
      </c>
      <c r="Y280" t="s">
        <v>725</v>
      </c>
      <c r="Z280" t="s">
        <v>725</v>
      </c>
      <c r="AA280" t="s">
        <v>743</v>
      </c>
      <c r="AB280" t="s">
        <v>725</v>
      </c>
      <c r="AC280" t="s">
        <v>743</v>
      </c>
      <c r="AD280" t="s">
        <v>725</v>
      </c>
      <c r="AE280" t="s">
        <v>67</v>
      </c>
      <c r="AF280" t="s">
        <v>743</v>
      </c>
      <c r="AG280" t="s">
        <v>725</v>
      </c>
      <c r="AH280" t="s">
        <v>743</v>
      </c>
      <c r="AI280" t="s">
        <v>743</v>
      </c>
      <c r="AJ280" t="s">
        <v>743</v>
      </c>
      <c r="AK280" t="s">
        <v>769</v>
      </c>
    </row>
    <row r="281" spans="1:37">
      <c r="A281">
        <v>132</v>
      </c>
      <c r="B281" t="s">
        <v>13</v>
      </c>
      <c r="C281" t="s">
        <v>418</v>
      </c>
      <c r="D281" t="s">
        <v>419</v>
      </c>
      <c r="E281" t="s">
        <v>12</v>
      </c>
      <c r="F281" t="s">
        <v>758</v>
      </c>
      <c r="G281" t="s">
        <v>421</v>
      </c>
      <c r="H281" t="s">
        <v>61</v>
      </c>
      <c r="I281" t="s">
        <v>422</v>
      </c>
      <c r="J281" s="155">
        <v>44104</v>
      </c>
      <c r="K281" t="s">
        <v>574</v>
      </c>
      <c r="L281" t="s">
        <v>2016</v>
      </c>
      <c r="M281" t="s">
        <v>2017</v>
      </c>
      <c r="N281" t="s">
        <v>198</v>
      </c>
      <c r="O281" t="s">
        <v>94</v>
      </c>
      <c r="P281" t="s">
        <v>770</v>
      </c>
      <c r="Q281">
        <v>18941162</v>
      </c>
      <c r="R281" s="143" t="s">
        <v>742</v>
      </c>
      <c r="S281">
        <v>32</v>
      </c>
      <c r="T281" t="s">
        <v>1490</v>
      </c>
      <c r="U281" t="s">
        <v>771</v>
      </c>
      <c r="W281" t="s">
        <v>67</v>
      </c>
      <c r="X281" t="s">
        <v>725</v>
      </c>
      <c r="Y281" t="s">
        <v>725</v>
      </c>
      <c r="Z281" t="s">
        <v>725</v>
      </c>
      <c r="AA281" t="s">
        <v>743</v>
      </c>
      <c r="AB281" t="s">
        <v>68</v>
      </c>
      <c r="AC281" t="s">
        <v>68</v>
      </c>
      <c r="AD281" t="s">
        <v>725</v>
      </c>
      <c r="AE281" t="s">
        <v>67</v>
      </c>
      <c r="AF281" t="s">
        <v>68</v>
      </c>
      <c r="AG281" t="s">
        <v>725</v>
      </c>
      <c r="AH281" t="s">
        <v>743</v>
      </c>
      <c r="AI281" t="s">
        <v>68</v>
      </c>
      <c r="AJ281" t="s">
        <v>68</v>
      </c>
      <c r="AK281" t="s">
        <v>772</v>
      </c>
    </row>
    <row r="282" spans="1:37">
      <c r="A282">
        <v>133</v>
      </c>
      <c r="B282" t="s">
        <v>13</v>
      </c>
      <c r="C282" t="s">
        <v>418</v>
      </c>
      <c r="D282" t="s">
        <v>419</v>
      </c>
      <c r="E282" t="s">
        <v>12</v>
      </c>
      <c r="F282" t="s">
        <v>758</v>
      </c>
      <c r="G282" t="s">
        <v>421</v>
      </c>
      <c r="H282" t="s">
        <v>61</v>
      </c>
      <c r="I282" t="s">
        <v>422</v>
      </c>
      <c r="J282" s="155">
        <v>44104</v>
      </c>
      <c r="K282" t="s">
        <v>574</v>
      </c>
      <c r="L282" t="s">
        <v>2018</v>
      </c>
      <c r="M282" t="s">
        <v>2019</v>
      </c>
      <c r="N282" t="s">
        <v>766</v>
      </c>
      <c r="P282" t="s">
        <v>773</v>
      </c>
      <c r="Q282">
        <v>11028127</v>
      </c>
      <c r="R282" s="143" t="s">
        <v>742</v>
      </c>
      <c r="S282">
        <v>52</v>
      </c>
      <c r="T282" t="s">
        <v>1501</v>
      </c>
      <c r="U282" t="s">
        <v>774</v>
      </c>
      <c r="W282" t="s">
        <v>67</v>
      </c>
      <c r="X282" t="s">
        <v>725</v>
      </c>
      <c r="Y282" t="s">
        <v>725</v>
      </c>
      <c r="Z282" t="s">
        <v>725</v>
      </c>
      <c r="AA282" t="s">
        <v>743</v>
      </c>
      <c r="AB282" t="s">
        <v>68</v>
      </c>
      <c r="AC282" t="s">
        <v>725</v>
      </c>
      <c r="AD282" t="s">
        <v>725</v>
      </c>
      <c r="AE282" t="s">
        <v>67</v>
      </c>
      <c r="AF282" t="s">
        <v>743</v>
      </c>
      <c r="AG282" t="s">
        <v>725</v>
      </c>
      <c r="AH282" t="s">
        <v>743</v>
      </c>
      <c r="AI282" t="s">
        <v>68</v>
      </c>
      <c r="AJ282" t="s">
        <v>68</v>
      </c>
      <c r="AK282" t="s">
        <v>775</v>
      </c>
    </row>
    <row r="283" spans="1:37">
      <c r="A283">
        <v>134</v>
      </c>
      <c r="B283" t="s">
        <v>13</v>
      </c>
      <c r="C283" t="s">
        <v>418</v>
      </c>
      <c r="D283" t="s">
        <v>419</v>
      </c>
      <c r="E283" t="s">
        <v>12</v>
      </c>
      <c r="F283" t="s">
        <v>758</v>
      </c>
      <c r="G283" t="s">
        <v>421</v>
      </c>
      <c r="H283" t="s">
        <v>61</v>
      </c>
      <c r="I283" t="s">
        <v>422</v>
      </c>
      <c r="J283" s="155">
        <v>44104</v>
      </c>
      <c r="K283" t="s">
        <v>574</v>
      </c>
      <c r="L283" t="s">
        <v>2020</v>
      </c>
      <c r="M283" t="s">
        <v>2021</v>
      </c>
      <c r="N283" t="s">
        <v>776</v>
      </c>
      <c r="O283" t="s">
        <v>777</v>
      </c>
      <c r="P283" t="s">
        <v>778</v>
      </c>
      <c r="Q283">
        <v>27807233</v>
      </c>
      <c r="R283" s="143" t="s">
        <v>742</v>
      </c>
      <c r="S283">
        <v>20</v>
      </c>
      <c r="T283" t="s">
        <v>1490</v>
      </c>
      <c r="U283" t="s">
        <v>779</v>
      </c>
      <c r="W283" t="s">
        <v>67</v>
      </c>
      <c r="X283" t="s">
        <v>725</v>
      </c>
      <c r="Y283" t="s">
        <v>725</v>
      </c>
      <c r="Z283" t="s">
        <v>725</v>
      </c>
      <c r="AA283" t="s">
        <v>743</v>
      </c>
      <c r="AB283" t="s">
        <v>725</v>
      </c>
      <c r="AC283" t="s">
        <v>743</v>
      </c>
      <c r="AD283" t="s">
        <v>725</v>
      </c>
      <c r="AE283" t="s">
        <v>67</v>
      </c>
      <c r="AF283" t="s">
        <v>743</v>
      </c>
      <c r="AG283" t="s">
        <v>725</v>
      </c>
      <c r="AH283" t="s">
        <v>743</v>
      </c>
      <c r="AI283" t="s">
        <v>743</v>
      </c>
      <c r="AJ283" t="s">
        <v>743</v>
      </c>
      <c r="AK283" t="s">
        <v>780</v>
      </c>
    </row>
    <row r="284" spans="1:37">
      <c r="A284">
        <v>135</v>
      </c>
      <c r="B284" t="s">
        <v>13</v>
      </c>
      <c r="C284" t="s">
        <v>418</v>
      </c>
      <c r="D284" t="s">
        <v>419</v>
      </c>
      <c r="E284" t="s">
        <v>12</v>
      </c>
      <c r="F284" t="s">
        <v>758</v>
      </c>
      <c r="G284" t="s">
        <v>421</v>
      </c>
      <c r="H284" t="s">
        <v>61</v>
      </c>
      <c r="I284" t="s">
        <v>422</v>
      </c>
      <c r="J284" s="155">
        <v>44104</v>
      </c>
      <c r="K284" t="s">
        <v>574</v>
      </c>
      <c r="L284" t="s">
        <v>2022</v>
      </c>
      <c r="M284" t="s">
        <v>2023</v>
      </c>
      <c r="N284" t="s">
        <v>781</v>
      </c>
      <c r="O284" t="s">
        <v>782</v>
      </c>
      <c r="P284" t="s">
        <v>474</v>
      </c>
      <c r="Q284">
        <v>24906521</v>
      </c>
      <c r="R284" s="143" t="s">
        <v>742</v>
      </c>
      <c r="S284">
        <v>65</v>
      </c>
      <c r="T284" t="s">
        <v>1501</v>
      </c>
      <c r="U284" t="s">
        <v>783</v>
      </c>
      <c r="W284" t="s">
        <v>67</v>
      </c>
      <c r="X284" t="s">
        <v>725</v>
      </c>
      <c r="Y284" t="s">
        <v>725</v>
      </c>
      <c r="Z284" t="s">
        <v>725</v>
      </c>
      <c r="AA284" t="s">
        <v>743</v>
      </c>
      <c r="AB284" t="s">
        <v>68</v>
      </c>
      <c r="AC284" t="s">
        <v>725</v>
      </c>
      <c r="AD284" t="s">
        <v>725</v>
      </c>
      <c r="AE284" t="s">
        <v>67</v>
      </c>
      <c r="AF284" t="s">
        <v>743</v>
      </c>
      <c r="AG284" t="s">
        <v>725</v>
      </c>
      <c r="AH284" t="s">
        <v>725</v>
      </c>
      <c r="AI284" t="s">
        <v>743</v>
      </c>
      <c r="AJ284" t="s">
        <v>725</v>
      </c>
      <c r="AK284" t="s">
        <v>784</v>
      </c>
    </row>
    <row r="285" spans="1:37">
      <c r="A285">
        <v>136</v>
      </c>
      <c r="B285" t="s">
        <v>13</v>
      </c>
      <c r="C285" t="s">
        <v>418</v>
      </c>
      <c r="D285" t="s">
        <v>419</v>
      </c>
      <c r="E285" t="s">
        <v>12</v>
      </c>
      <c r="F285" t="s">
        <v>758</v>
      </c>
      <c r="G285" t="s">
        <v>421</v>
      </c>
      <c r="H285" t="s">
        <v>61</v>
      </c>
      <c r="I285" t="s">
        <v>422</v>
      </c>
      <c r="J285" s="155">
        <v>44104</v>
      </c>
      <c r="K285" t="s">
        <v>574</v>
      </c>
      <c r="L285" t="s">
        <v>2024</v>
      </c>
      <c r="M285" t="s">
        <v>2025</v>
      </c>
      <c r="N285" t="s">
        <v>785</v>
      </c>
      <c r="O285" t="s">
        <v>786</v>
      </c>
      <c r="P285" t="s">
        <v>787</v>
      </c>
      <c r="Q285">
        <v>25280499</v>
      </c>
      <c r="R285" s="143" t="s">
        <v>742</v>
      </c>
      <c r="S285">
        <v>48</v>
      </c>
      <c r="T285" t="s">
        <v>1490</v>
      </c>
      <c r="U285" t="s">
        <v>788</v>
      </c>
      <c r="W285" t="s">
        <v>67</v>
      </c>
      <c r="X285" t="s">
        <v>725</v>
      </c>
      <c r="Y285" t="s">
        <v>725</v>
      </c>
      <c r="Z285" t="s">
        <v>725</v>
      </c>
      <c r="AA285" t="s">
        <v>743</v>
      </c>
      <c r="AB285" t="s">
        <v>743</v>
      </c>
      <c r="AC285" t="s">
        <v>725</v>
      </c>
      <c r="AD285" t="s">
        <v>725</v>
      </c>
      <c r="AE285" t="s">
        <v>67</v>
      </c>
      <c r="AF285" t="s">
        <v>743</v>
      </c>
      <c r="AG285" t="s">
        <v>725</v>
      </c>
      <c r="AH285" t="s">
        <v>743</v>
      </c>
      <c r="AI285" t="s">
        <v>743</v>
      </c>
      <c r="AJ285" t="s">
        <v>743</v>
      </c>
      <c r="AK285" t="s">
        <v>789</v>
      </c>
    </row>
    <row r="286" spans="1:37">
      <c r="A286">
        <v>137</v>
      </c>
      <c r="B286" t="s">
        <v>13</v>
      </c>
      <c r="C286" t="s">
        <v>418</v>
      </c>
      <c r="D286" t="s">
        <v>419</v>
      </c>
      <c r="E286" t="s">
        <v>12</v>
      </c>
      <c r="F286" t="s">
        <v>758</v>
      </c>
      <c r="G286" t="s">
        <v>421</v>
      </c>
      <c r="H286" t="s">
        <v>61</v>
      </c>
      <c r="I286" t="s">
        <v>422</v>
      </c>
      <c r="J286" s="155">
        <v>44104</v>
      </c>
      <c r="K286" t="s">
        <v>574</v>
      </c>
      <c r="L286" t="s">
        <v>2026</v>
      </c>
      <c r="M286" t="s">
        <v>2027</v>
      </c>
      <c r="N286" t="s">
        <v>130</v>
      </c>
      <c r="P286" t="s">
        <v>790</v>
      </c>
      <c r="Q286">
        <v>26254997</v>
      </c>
      <c r="R286" s="143" t="s">
        <v>742</v>
      </c>
      <c r="S286">
        <v>23</v>
      </c>
      <c r="T286" t="s">
        <v>1490</v>
      </c>
      <c r="U286" t="s">
        <v>791</v>
      </c>
      <c r="W286" t="s">
        <v>67</v>
      </c>
      <c r="X286" t="s">
        <v>725</v>
      </c>
      <c r="Y286" t="s">
        <v>725</v>
      </c>
      <c r="Z286" t="s">
        <v>725</v>
      </c>
      <c r="AA286" t="s">
        <v>743</v>
      </c>
      <c r="AB286" t="s">
        <v>68</v>
      </c>
      <c r="AC286" t="s">
        <v>725</v>
      </c>
      <c r="AD286" t="s">
        <v>725</v>
      </c>
      <c r="AE286" t="s">
        <v>67</v>
      </c>
      <c r="AF286" t="s">
        <v>743</v>
      </c>
      <c r="AG286" t="s">
        <v>725</v>
      </c>
      <c r="AH286" t="s">
        <v>743</v>
      </c>
      <c r="AI286" t="s">
        <v>743</v>
      </c>
      <c r="AJ286" t="s">
        <v>743</v>
      </c>
      <c r="AK286" t="s">
        <v>792</v>
      </c>
    </row>
    <row r="287" spans="1:37">
      <c r="A287">
        <v>138</v>
      </c>
      <c r="B287" t="s">
        <v>13</v>
      </c>
      <c r="C287" t="s">
        <v>418</v>
      </c>
      <c r="D287" t="s">
        <v>419</v>
      </c>
      <c r="E287" t="s">
        <v>12</v>
      </c>
      <c r="F287" t="s">
        <v>758</v>
      </c>
      <c r="G287" t="s">
        <v>421</v>
      </c>
      <c r="H287" t="s">
        <v>61</v>
      </c>
      <c r="I287" t="s">
        <v>422</v>
      </c>
      <c r="J287" s="155">
        <v>44104</v>
      </c>
      <c r="K287" t="s">
        <v>574</v>
      </c>
      <c r="L287" t="s">
        <v>2028</v>
      </c>
      <c r="M287" t="s">
        <v>2029</v>
      </c>
      <c r="N287" t="s">
        <v>793</v>
      </c>
      <c r="O287" t="s">
        <v>794</v>
      </c>
      <c r="P287" t="s">
        <v>795</v>
      </c>
      <c r="Q287">
        <v>31715706</v>
      </c>
      <c r="R287" s="143" t="s">
        <v>742</v>
      </c>
      <c r="S287">
        <v>19</v>
      </c>
      <c r="T287" t="s">
        <v>1490</v>
      </c>
      <c r="U287" t="s">
        <v>796</v>
      </c>
      <c r="W287" t="s">
        <v>67</v>
      </c>
      <c r="X287" t="s">
        <v>67</v>
      </c>
      <c r="Y287" t="s">
        <v>725</v>
      </c>
      <c r="Z287" t="s">
        <v>725</v>
      </c>
      <c r="AA287" t="s">
        <v>743</v>
      </c>
      <c r="AB287" t="s">
        <v>725</v>
      </c>
      <c r="AC287" t="s">
        <v>743</v>
      </c>
      <c r="AD287" t="s">
        <v>725</v>
      </c>
      <c r="AE287" t="s">
        <v>67</v>
      </c>
      <c r="AF287" t="s">
        <v>743</v>
      </c>
      <c r="AG287" t="s">
        <v>725</v>
      </c>
      <c r="AH287" t="s">
        <v>68</v>
      </c>
      <c r="AI287" t="s">
        <v>68</v>
      </c>
      <c r="AJ287" t="s">
        <v>68</v>
      </c>
      <c r="AK287" t="s">
        <v>797</v>
      </c>
    </row>
    <row r="288" spans="1:37">
      <c r="A288">
        <v>139</v>
      </c>
      <c r="B288" t="s">
        <v>13</v>
      </c>
      <c r="C288" t="s">
        <v>418</v>
      </c>
      <c r="D288" t="s">
        <v>419</v>
      </c>
      <c r="E288" t="s">
        <v>12</v>
      </c>
      <c r="F288" t="s">
        <v>758</v>
      </c>
      <c r="G288" t="s">
        <v>421</v>
      </c>
      <c r="H288" t="s">
        <v>61</v>
      </c>
      <c r="I288" t="s">
        <v>422</v>
      </c>
      <c r="J288" s="155">
        <v>44104</v>
      </c>
      <c r="K288" t="s">
        <v>574</v>
      </c>
      <c r="L288" t="s">
        <v>2030</v>
      </c>
      <c r="M288" t="s">
        <v>2031</v>
      </c>
      <c r="N288" t="s">
        <v>798</v>
      </c>
      <c r="O288" t="s">
        <v>799</v>
      </c>
      <c r="P288" t="s">
        <v>700</v>
      </c>
      <c r="Q288">
        <v>23067029</v>
      </c>
      <c r="R288" s="143" t="s">
        <v>742</v>
      </c>
      <c r="S288">
        <v>60</v>
      </c>
      <c r="T288" t="s">
        <v>1501</v>
      </c>
      <c r="U288" t="s">
        <v>800</v>
      </c>
      <c r="W288" t="s">
        <v>67</v>
      </c>
      <c r="X288" t="s">
        <v>67</v>
      </c>
      <c r="Y288" t="s">
        <v>725</v>
      </c>
      <c r="Z288" t="s">
        <v>725</v>
      </c>
      <c r="AA288" t="s">
        <v>743</v>
      </c>
      <c r="AB288" t="s">
        <v>743</v>
      </c>
      <c r="AC288" t="s">
        <v>725</v>
      </c>
      <c r="AD288" t="s">
        <v>725</v>
      </c>
      <c r="AE288" t="s">
        <v>67</v>
      </c>
      <c r="AF288" t="s">
        <v>743</v>
      </c>
      <c r="AG288" t="s">
        <v>725</v>
      </c>
      <c r="AH288" t="s">
        <v>68</v>
      </c>
      <c r="AI288" t="s">
        <v>68</v>
      </c>
      <c r="AJ288" t="s">
        <v>725</v>
      </c>
      <c r="AK288" t="s">
        <v>801</v>
      </c>
    </row>
    <row r="289" spans="1:37">
      <c r="A289">
        <v>140</v>
      </c>
      <c r="B289" t="s">
        <v>13</v>
      </c>
      <c r="C289" t="s">
        <v>418</v>
      </c>
      <c r="D289" t="s">
        <v>419</v>
      </c>
      <c r="E289" t="s">
        <v>12</v>
      </c>
      <c r="F289" t="s">
        <v>802</v>
      </c>
      <c r="G289" t="s">
        <v>421</v>
      </c>
      <c r="H289" t="s">
        <v>61</v>
      </c>
      <c r="I289" t="s">
        <v>422</v>
      </c>
      <c r="J289" s="155">
        <v>44104</v>
      </c>
      <c r="K289" t="s">
        <v>574</v>
      </c>
      <c r="L289" t="s">
        <v>2032</v>
      </c>
      <c r="M289" t="s">
        <v>2033</v>
      </c>
      <c r="N289" t="s">
        <v>803</v>
      </c>
      <c r="O289" t="s">
        <v>804</v>
      </c>
      <c r="P289" t="s">
        <v>671</v>
      </c>
      <c r="Q289">
        <v>8557776</v>
      </c>
      <c r="R289" s="143" t="s">
        <v>66</v>
      </c>
      <c r="S289">
        <v>68</v>
      </c>
      <c r="T289" t="s">
        <v>1501</v>
      </c>
      <c r="U289">
        <v>4143056818</v>
      </c>
      <c r="W289" t="s">
        <v>68</v>
      </c>
      <c r="X289" t="s">
        <v>67</v>
      </c>
      <c r="Y289" t="s">
        <v>68</v>
      </c>
      <c r="Z289" t="s">
        <v>67</v>
      </c>
      <c r="AA289" t="s">
        <v>68</v>
      </c>
      <c r="AB289" t="s">
        <v>68</v>
      </c>
      <c r="AC289" t="s">
        <v>67</v>
      </c>
      <c r="AD289" t="s">
        <v>67</v>
      </c>
      <c r="AE289" t="s">
        <v>67</v>
      </c>
      <c r="AF289" t="s">
        <v>68</v>
      </c>
      <c r="AG289" t="s">
        <v>67</v>
      </c>
      <c r="AH289" t="s">
        <v>67</v>
      </c>
      <c r="AI289" t="s">
        <v>68</v>
      </c>
      <c r="AJ289" t="s">
        <v>67</v>
      </c>
      <c r="AK289" t="s">
        <v>805</v>
      </c>
    </row>
    <row r="290" spans="1:37">
      <c r="A290">
        <v>141</v>
      </c>
      <c r="B290" t="s">
        <v>13</v>
      </c>
      <c r="C290" t="s">
        <v>418</v>
      </c>
      <c r="D290" t="s">
        <v>419</v>
      </c>
      <c r="E290" t="s">
        <v>12</v>
      </c>
      <c r="F290" t="s">
        <v>503</v>
      </c>
      <c r="G290" t="s">
        <v>421</v>
      </c>
      <c r="H290" t="s">
        <v>61</v>
      </c>
      <c r="I290" t="s">
        <v>422</v>
      </c>
      <c r="J290" s="155">
        <v>44104</v>
      </c>
      <c r="K290" t="s">
        <v>574</v>
      </c>
      <c r="L290" t="s">
        <v>2034</v>
      </c>
      <c r="M290" t="s">
        <v>2035</v>
      </c>
      <c r="N290" t="s">
        <v>98</v>
      </c>
      <c r="P290" t="s">
        <v>806</v>
      </c>
      <c r="Q290">
        <v>17178840</v>
      </c>
      <c r="R290" s="143" t="s">
        <v>66</v>
      </c>
      <c r="S290">
        <v>70</v>
      </c>
      <c r="T290" t="s">
        <v>1501</v>
      </c>
      <c r="U290">
        <v>47266387869</v>
      </c>
      <c r="W290" t="s">
        <v>68</v>
      </c>
      <c r="X290" t="s">
        <v>68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68</v>
      </c>
      <c r="AG290" t="s">
        <v>67</v>
      </c>
      <c r="AH290" t="s">
        <v>67</v>
      </c>
      <c r="AI290" t="s">
        <v>68</v>
      </c>
      <c r="AJ290" t="s">
        <v>68</v>
      </c>
      <c r="AK290" t="s">
        <v>807</v>
      </c>
    </row>
    <row r="291" spans="1:37">
      <c r="A291">
        <v>142</v>
      </c>
      <c r="B291" t="s">
        <v>13</v>
      </c>
      <c r="C291" t="s">
        <v>418</v>
      </c>
      <c r="D291" t="s">
        <v>419</v>
      </c>
      <c r="E291" t="s">
        <v>12</v>
      </c>
      <c r="F291" t="s">
        <v>751</v>
      </c>
      <c r="G291" t="s">
        <v>421</v>
      </c>
      <c r="H291" t="s">
        <v>61</v>
      </c>
      <c r="I291" t="s">
        <v>422</v>
      </c>
      <c r="J291" s="155">
        <v>44104</v>
      </c>
      <c r="K291" t="s">
        <v>574</v>
      </c>
      <c r="L291" t="s">
        <v>2036</v>
      </c>
      <c r="M291" t="s">
        <v>2037</v>
      </c>
      <c r="N291" t="s">
        <v>177</v>
      </c>
      <c r="P291" t="s">
        <v>622</v>
      </c>
      <c r="Q291">
        <v>29577220</v>
      </c>
      <c r="R291" s="143" t="s">
        <v>66</v>
      </c>
      <c r="S291">
        <v>20</v>
      </c>
      <c r="T291" t="s">
        <v>1490</v>
      </c>
      <c r="U291">
        <v>4145375920</v>
      </c>
      <c r="W291" t="s">
        <v>68</v>
      </c>
      <c r="X291" t="s">
        <v>67</v>
      </c>
      <c r="Y291" t="s">
        <v>67</v>
      </c>
      <c r="Z291" t="s">
        <v>67</v>
      </c>
      <c r="AA291" t="s">
        <v>68</v>
      </c>
      <c r="AB291" t="s">
        <v>68</v>
      </c>
      <c r="AC291" t="s">
        <v>68</v>
      </c>
      <c r="AD291" t="s">
        <v>68</v>
      </c>
      <c r="AE291" t="s">
        <v>67</v>
      </c>
      <c r="AF291" t="s">
        <v>68</v>
      </c>
      <c r="AG291" t="s">
        <v>67</v>
      </c>
      <c r="AH291" t="s">
        <v>68</v>
      </c>
      <c r="AI291" t="s">
        <v>67</v>
      </c>
      <c r="AJ291" t="s">
        <v>68</v>
      </c>
    </row>
    <row r="292" spans="1:37">
      <c r="A292">
        <v>143</v>
      </c>
      <c r="B292" t="s">
        <v>13</v>
      </c>
      <c r="C292" t="s">
        <v>418</v>
      </c>
      <c r="D292" t="s">
        <v>419</v>
      </c>
      <c r="E292" t="s">
        <v>12</v>
      </c>
      <c r="F292" t="s">
        <v>751</v>
      </c>
      <c r="G292" t="s">
        <v>421</v>
      </c>
      <c r="H292" t="s">
        <v>61</v>
      </c>
      <c r="I292" t="s">
        <v>422</v>
      </c>
      <c r="J292" s="155">
        <v>44104</v>
      </c>
      <c r="K292" t="s">
        <v>574</v>
      </c>
      <c r="L292" t="s">
        <v>2038</v>
      </c>
      <c r="M292" t="s">
        <v>2039</v>
      </c>
      <c r="N292" t="s">
        <v>177</v>
      </c>
      <c r="P292" t="s">
        <v>808</v>
      </c>
      <c r="Q292">
        <v>19200929</v>
      </c>
      <c r="R292" s="143" t="s">
        <v>66</v>
      </c>
      <c r="S292">
        <v>32</v>
      </c>
      <c r="T292" t="s">
        <v>1490</v>
      </c>
      <c r="U292">
        <v>4145375920</v>
      </c>
      <c r="W292" t="s">
        <v>68</v>
      </c>
      <c r="X292" t="s">
        <v>67</v>
      </c>
      <c r="Y292" t="s">
        <v>67</v>
      </c>
      <c r="Z292" t="s">
        <v>67</v>
      </c>
      <c r="AA292" t="s">
        <v>68</v>
      </c>
      <c r="AB292" t="s">
        <v>67</v>
      </c>
      <c r="AC292" t="s">
        <v>68</v>
      </c>
      <c r="AD292" t="s">
        <v>68</v>
      </c>
      <c r="AE292" t="s">
        <v>67</v>
      </c>
      <c r="AF292" t="s">
        <v>67</v>
      </c>
      <c r="AG292" t="s">
        <v>67</v>
      </c>
      <c r="AH292" t="s">
        <v>68</v>
      </c>
      <c r="AI292" t="s">
        <v>68</v>
      </c>
      <c r="AJ292" t="s">
        <v>68</v>
      </c>
    </row>
    <row r="293" spans="1:37">
      <c r="A293">
        <v>144</v>
      </c>
      <c r="B293" t="s">
        <v>13</v>
      </c>
      <c r="C293" t="s">
        <v>418</v>
      </c>
      <c r="D293" t="s">
        <v>809</v>
      </c>
      <c r="E293" t="s">
        <v>810</v>
      </c>
      <c r="F293" t="s">
        <v>811</v>
      </c>
      <c r="G293" t="s">
        <v>812</v>
      </c>
      <c r="H293" t="s">
        <v>61</v>
      </c>
      <c r="I293" t="s">
        <v>422</v>
      </c>
      <c r="J293" s="155">
        <v>44104</v>
      </c>
      <c r="K293" t="s">
        <v>423</v>
      </c>
      <c r="L293" t="s">
        <v>2040</v>
      </c>
      <c r="M293" t="s">
        <v>2041</v>
      </c>
      <c r="N293" t="s">
        <v>813</v>
      </c>
      <c r="P293" t="s">
        <v>182</v>
      </c>
      <c r="Q293">
        <v>16093202</v>
      </c>
      <c r="R293" s="143" t="s">
        <v>66</v>
      </c>
      <c r="T293" t="s">
        <v>1697</v>
      </c>
      <c r="U293" t="s">
        <v>814</v>
      </c>
      <c r="W293" t="s">
        <v>68</v>
      </c>
      <c r="X293" t="s">
        <v>67</v>
      </c>
      <c r="Y293" t="s">
        <v>67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67</v>
      </c>
      <c r="AF293" t="s">
        <v>68</v>
      </c>
      <c r="AG293" t="s">
        <v>67</v>
      </c>
      <c r="AH293" t="s">
        <v>68</v>
      </c>
      <c r="AI293" t="s">
        <v>68</v>
      </c>
      <c r="AJ293" t="s">
        <v>68</v>
      </c>
      <c r="AK293" t="s">
        <v>815</v>
      </c>
    </row>
    <row r="294" spans="1:37">
      <c r="A294">
        <v>145</v>
      </c>
      <c r="B294" t="s">
        <v>13</v>
      </c>
      <c r="C294" t="s">
        <v>418</v>
      </c>
      <c r="D294" t="s">
        <v>809</v>
      </c>
      <c r="E294" t="s">
        <v>810</v>
      </c>
      <c r="F294" t="s">
        <v>811</v>
      </c>
      <c r="G294" t="s">
        <v>812</v>
      </c>
      <c r="H294" t="s">
        <v>61</v>
      </c>
      <c r="I294" t="s">
        <v>422</v>
      </c>
      <c r="J294" s="155">
        <v>44104</v>
      </c>
      <c r="K294" t="s">
        <v>423</v>
      </c>
      <c r="L294" t="s">
        <v>2042</v>
      </c>
      <c r="M294" t="s">
        <v>2043</v>
      </c>
      <c r="N294" t="s">
        <v>597</v>
      </c>
      <c r="P294" t="s">
        <v>816</v>
      </c>
      <c r="Q294">
        <v>25555555</v>
      </c>
      <c r="R294" s="143" t="s">
        <v>66</v>
      </c>
      <c r="T294" t="s">
        <v>1697</v>
      </c>
      <c r="U294" t="s">
        <v>817</v>
      </c>
      <c r="W294" t="s">
        <v>68</v>
      </c>
      <c r="X294" t="s">
        <v>67</v>
      </c>
      <c r="Y294" t="s">
        <v>67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67</v>
      </c>
      <c r="AF294" t="s">
        <v>68</v>
      </c>
      <c r="AG294" t="s">
        <v>67</v>
      </c>
      <c r="AH294" t="s">
        <v>68</v>
      </c>
      <c r="AI294" t="s">
        <v>68</v>
      </c>
      <c r="AJ294" t="s">
        <v>68</v>
      </c>
      <c r="AK294" t="s">
        <v>818</v>
      </c>
    </row>
    <row r="295" spans="1:37">
      <c r="A295">
        <v>146</v>
      </c>
      <c r="B295" t="s">
        <v>13</v>
      </c>
      <c r="C295" t="s">
        <v>418</v>
      </c>
      <c r="D295" t="s">
        <v>809</v>
      </c>
      <c r="E295" t="s">
        <v>810</v>
      </c>
      <c r="F295" t="s">
        <v>811</v>
      </c>
      <c r="G295" t="s">
        <v>812</v>
      </c>
      <c r="H295" t="s">
        <v>61</v>
      </c>
      <c r="I295" t="s">
        <v>422</v>
      </c>
      <c r="J295" s="155">
        <v>44104</v>
      </c>
      <c r="K295" t="s">
        <v>423</v>
      </c>
      <c r="L295" t="s">
        <v>2044</v>
      </c>
      <c r="M295" t="s">
        <v>2045</v>
      </c>
      <c r="N295" t="s">
        <v>586</v>
      </c>
      <c r="P295" t="s">
        <v>819</v>
      </c>
      <c r="Q295">
        <v>30614146</v>
      </c>
      <c r="R295" s="143" t="s">
        <v>66</v>
      </c>
      <c r="S295">
        <v>15</v>
      </c>
      <c r="T295" t="s">
        <v>1724</v>
      </c>
      <c r="U295" t="s">
        <v>820</v>
      </c>
      <c r="W295" t="s">
        <v>68</v>
      </c>
      <c r="X295" t="s">
        <v>67</v>
      </c>
      <c r="Y295" t="s">
        <v>68</v>
      </c>
      <c r="Z295" t="s">
        <v>68</v>
      </c>
      <c r="AA295" t="s">
        <v>68</v>
      </c>
      <c r="AB295" t="s">
        <v>67</v>
      </c>
      <c r="AC295" t="s">
        <v>68</v>
      </c>
      <c r="AD295" t="s">
        <v>68</v>
      </c>
      <c r="AE295" t="s">
        <v>68</v>
      </c>
      <c r="AF295" t="s">
        <v>68</v>
      </c>
      <c r="AG295" t="s">
        <v>67</v>
      </c>
      <c r="AH295" t="s">
        <v>67</v>
      </c>
      <c r="AI295" t="s">
        <v>67</v>
      </c>
      <c r="AJ295" t="s">
        <v>68</v>
      </c>
      <c r="AK295" t="s">
        <v>609</v>
      </c>
    </row>
    <row r="296" spans="1:37">
      <c r="A296">
        <v>147</v>
      </c>
      <c r="B296" t="s">
        <v>13</v>
      </c>
      <c r="C296" t="s">
        <v>418</v>
      </c>
      <c r="D296" t="s">
        <v>809</v>
      </c>
      <c r="E296" t="s">
        <v>810</v>
      </c>
      <c r="F296" t="s">
        <v>811</v>
      </c>
      <c r="G296" t="s">
        <v>812</v>
      </c>
      <c r="H296" t="s">
        <v>61</v>
      </c>
      <c r="I296" t="s">
        <v>422</v>
      </c>
      <c r="J296" s="155">
        <v>44104</v>
      </c>
      <c r="K296" t="s">
        <v>423</v>
      </c>
      <c r="L296" t="s">
        <v>2046</v>
      </c>
      <c r="M296" t="s">
        <v>2047</v>
      </c>
      <c r="N296" t="s">
        <v>821</v>
      </c>
      <c r="P296" t="s">
        <v>822</v>
      </c>
      <c r="Q296">
        <v>30629783</v>
      </c>
      <c r="R296" s="143" t="s">
        <v>66</v>
      </c>
      <c r="S296">
        <v>15</v>
      </c>
      <c r="T296" t="s">
        <v>1724</v>
      </c>
      <c r="U296" t="s">
        <v>823</v>
      </c>
      <c r="W296" t="s">
        <v>68</v>
      </c>
      <c r="X296" t="s">
        <v>67</v>
      </c>
      <c r="Y296" t="s">
        <v>68</v>
      </c>
      <c r="Z296" t="s">
        <v>68</v>
      </c>
      <c r="AA296" t="s">
        <v>68</v>
      </c>
      <c r="AB296" t="s">
        <v>67</v>
      </c>
      <c r="AC296" t="s">
        <v>68</v>
      </c>
      <c r="AD296" t="s">
        <v>68</v>
      </c>
      <c r="AE296" t="s">
        <v>68</v>
      </c>
      <c r="AF296" t="s">
        <v>68</v>
      </c>
      <c r="AG296" t="s">
        <v>67</v>
      </c>
      <c r="AH296" t="s">
        <v>68</v>
      </c>
      <c r="AI296" t="s">
        <v>67</v>
      </c>
      <c r="AJ296" t="s">
        <v>68</v>
      </c>
      <c r="AK296" t="s">
        <v>609</v>
      </c>
    </row>
    <row r="297" spans="1:37">
      <c r="A297">
        <v>148</v>
      </c>
      <c r="B297" t="s">
        <v>13</v>
      </c>
      <c r="C297" t="s">
        <v>418</v>
      </c>
      <c r="D297" t="s">
        <v>809</v>
      </c>
      <c r="E297" t="s">
        <v>810</v>
      </c>
      <c r="F297" t="s">
        <v>811</v>
      </c>
      <c r="G297" t="s">
        <v>812</v>
      </c>
      <c r="H297" t="s">
        <v>61</v>
      </c>
      <c r="I297" t="s">
        <v>422</v>
      </c>
      <c r="J297" s="155">
        <v>44104</v>
      </c>
      <c r="K297" t="s">
        <v>423</v>
      </c>
      <c r="L297" t="s">
        <v>2048</v>
      </c>
      <c r="M297" t="s">
        <v>2049</v>
      </c>
      <c r="N297" t="s">
        <v>824</v>
      </c>
      <c r="P297" t="s">
        <v>825</v>
      </c>
      <c r="Q297">
        <v>19228604</v>
      </c>
      <c r="R297" s="143" t="s">
        <v>66</v>
      </c>
      <c r="S297">
        <v>33</v>
      </c>
      <c r="T297" t="s">
        <v>1490</v>
      </c>
      <c r="U297" t="s">
        <v>826</v>
      </c>
      <c r="W297" t="s">
        <v>68</v>
      </c>
      <c r="X297" t="s">
        <v>67</v>
      </c>
      <c r="Y297" t="s">
        <v>67</v>
      </c>
      <c r="Z297" t="s">
        <v>68</v>
      </c>
      <c r="AA297" t="s">
        <v>68</v>
      </c>
      <c r="AB297" t="s">
        <v>67</v>
      </c>
      <c r="AC297" t="s">
        <v>68</v>
      </c>
      <c r="AD297" t="s">
        <v>68</v>
      </c>
      <c r="AE297" t="s">
        <v>67</v>
      </c>
      <c r="AF297" t="s">
        <v>68</v>
      </c>
      <c r="AG297" t="s">
        <v>67</v>
      </c>
      <c r="AH297" t="s">
        <v>68</v>
      </c>
      <c r="AI297" t="s">
        <v>68</v>
      </c>
      <c r="AJ297" t="s">
        <v>68</v>
      </c>
      <c r="AK297" t="s">
        <v>609</v>
      </c>
    </row>
    <row r="298" spans="1:37">
      <c r="A298">
        <v>149</v>
      </c>
      <c r="B298" t="s">
        <v>13</v>
      </c>
      <c r="C298" t="s">
        <v>418</v>
      </c>
      <c r="D298" t="s">
        <v>809</v>
      </c>
      <c r="E298" t="s">
        <v>810</v>
      </c>
      <c r="F298" t="s">
        <v>811</v>
      </c>
      <c r="G298" t="s">
        <v>812</v>
      </c>
      <c r="H298" t="s">
        <v>61</v>
      </c>
      <c r="I298" t="s">
        <v>422</v>
      </c>
      <c r="J298" s="155">
        <v>44104</v>
      </c>
      <c r="K298" t="s">
        <v>423</v>
      </c>
      <c r="L298" t="s">
        <v>2050</v>
      </c>
      <c r="M298" t="s">
        <v>2051</v>
      </c>
      <c r="N298" t="s">
        <v>827</v>
      </c>
      <c r="P298" t="s">
        <v>828</v>
      </c>
      <c r="Q298">
        <v>23682916</v>
      </c>
      <c r="R298" s="143" t="s">
        <v>66</v>
      </c>
      <c r="S298">
        <v>28</v>
      </c>
      <c r="T298" t="s">
        <v>1490</v>
      </c>
      <c r="U298" t="s">
        <v>817</v>
      </c>
      <c r="W298" t="s">
        <v>68</v>
      </c>
      <c r="X298" t="s">
        <v>67</v>
      </c>
      <c r="Y298" t="s">
        <v>68</v>
      </c>
      <c r="Z298" t="s">
        <v>68</v>
      </c>
      <c r="AA298" t="s">
        <v>67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67</v>
      </c>
      <c r="AH298" t="s">
        <v>68</v>
      </c>
      <c r="AI298" t="s">
        <v>67</v>
      </c>
      <c r="AJ298" t="s">
        <v>68</v>
      </c>
      <c r="AK298" t="s">
        <v>46</v>
      </c>
    </row>
    <row r="299" spans="1:37">
      <c r="A299">
        <v>150</v>
      </c>
      <c r="B299" t="s">
        <v>13</v>
      </c>
      <c r="C299" t="s">
        <v>418</v>
      </c>
      <c r="D299" t="s">
        <v>809</v>
      </c>
      <c r="E299" t="s">
        <v>810</v>
      </c>
      <c r="F299" t="s">
        <v>811</v>
      </c>
      <c r="G299" t="s">
        <v>812</v>
      </c>
      <c r="H299" t="s">
        <v>61</v>
      </c>
      <c r="I299" t="s">
        <v>422</v>
      </c>
      <c r="J299" s="155">
        <v>44104</v>
      </c>
      <c r="K299" t="s">
        <v>423</v>
      </c>
      <c r="L299" t="s">
        <v>2052</v>
      </c>
      <c r="M299" t="s">
        <v>2053</v>
      </c>
      <c r="N299" t="s">
        <v>458</v>
      </c>
      <c r="P299" t="s">
        <v>829</v>
      </c>
      <c r="Q299">
        <v>19753608</v>
      </c>
      <c r="R299" s="143" t="s">
        <v>66</v>
      </c>
      <c r="S299">
        <v>32</v>
      </c>
      <c r="T299" t="s">
        <v>1490</v>
      </c>
      <c r="U299" t="s">
        <v>830</v>
      </c>
      <c r="W299" t="s">
        <v>68</v>
      </c>
      <c r="X299" t="s">
        <v>67</v>
      </c>
      <c r="Y299" t="s">
        <v>67</v>
      </c>
      <c r="Z299" t="s">
        <v>68</v>
      </c>
      <c r="AA299" t="s">
        <v>67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67</v>
      </c>
      <c r="AH299" t="s">
        <v>67</v>
      </c>
      <c r="AI299" t="s">
        <v>68</v>
      </c>
      <c r="AJ299" t="s">
        <v>68</v>
      </c>
      <c r="AK299" t="s">
        <v>46</v>
      </c>
    </row>
    <row r="300" spans="1:37">
      <c r="A300">
        <v>151</v>
      </c>
      <c r="B300" t="s">
        <v>13</v>
      </c>
      <c r="C300" t="s">
        <v>418</v>
      </c>
      <c r="D300" t="s">
        <v>809</v>
      </c>
      <c r="E300" t="s">
        <v>810</v>
      </c>
      <c r="F300" t="s">
        <v>811</v>
      </c>
      <c r="G300" t="s">
        <v>812</v>
      </c>
      <c r="H300" t="s">
        <v>61</v>
      </c>
      <c r="I300" t="s">
        <v>422</v>
      </c>
      <c r="J300" s="155">
        <v>44104</v>
      </c>
      <c r="K300" t="s">
        <v>423</v>
      </c>
      <c r="L300" t="s">
        <v>2054</v>
      </c>
      <c r="M300" t="s">
        <v>2055</v>
      </c>
      <c r="N300" t="s">
        <v>109</v>
      </c>
      <c r="P300" t="s">
        <v>831</v>
      </c>
      <c r="Q300">
        <v>18585777</v>
      </c>
      <c r="R300" s="143" t="s">
        <v>66</v>
      </c>
      <c r="S300">
        <v>35</v>
      </c>
      <c r="T300" t="s">
        <v>1490</v>
      </c>
      <c r="U300" t="s">
        <v>832</v>
      </c>
      <c r="W300" t="s">
        <v>68</v>
      </c>
      <c r="X300" t="s">
        <v>67</v>
      </c>
      <c r="Y300" t="s">
        <v>67</v>
      </c>
      <c r="Z300" t="s">
        <v>68</v>
      </c>
      <c r="AA300" t="s">
        <v>67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67</v>
      </c>
      <c r="AH300" t="s">
        <v>68</v>
      </c>
      <c r="AI300" t="s">
        <v>68</v>
      </c>
      <c r="AJ300" t="s">
        <v>68</v>
      </c>
      <c r="AK300" t="s">
        <v>46</v>
      </c>
    </row>
    <row r="301" spans="1:37">
      <c r="A301">
        <v>152</v>
      </c>
      <c r="B301" t="s">
        <v>13</v>
      </c>
      <c r="C301" t="s">
        <v>418</v>
      </c>
      <c r="D301" t="s">
        <v>809</v>
      </c>
      <c r="E301" t="s">
        <v>810</v>
      </c>
      <c r="F301" t="s">
        <v>811</v>
      </c>
      <c r="G301" t="s">
        <v>812</v>
      </c>
      <c r="H301" t="s">
        <v>61</v>
      </c>
      <c r="I301" t="s">
        <v>422</v>
      </c>
      <c r="J301" s="155">
        <v>44104</v>
      </c>
      <c r="K301" t="s">
        <v>423</v>
      </c>
      <c r="L301" t="s">
        <v>2056</v>
      </c>
      <c r="M301" t="s">
        <v>2057</v>
      </c>
      <c r="N301" t="s">
        <v>506</v>
      </c>
      <c r="P301" t="s">
        <v>833</v>
      </c>
      <c r="Q301">
        <v>10098898</v>
      </c>
      <c r="R301" s="143" t="s">
        <v>66</v>
      </c>
      <c r="S301">
        <v>30</v>
      </c>
      <c r="T301" t="s">
        <v>1490</v>
      </c>
      <c r="U301" t="s">
        <v>834</v>
      </c>
      <c r="W301" t="s">
        <v>68</v>
      </c>
      <c r="X301" t="s">
        <v>67</v>
      </c>
      <c r="Y301" t="s">
        <v>67</v>
      </c>
      <c r="Z301" t="s">
        <v>68</v>
      </c>
      <c r="AA301" t="s">
        <v>68</v>
      </c>
      <c r="AB301" t="s">
        <v>67</v>
      </c>
      <c r="AC301" t="s">
        <v>68</v>
      </c>
      <c r="AD301" t="s">
        <v>68</v>
      </c>
      <c r="AE301" t="s">
        <v>68</v>
      </c>
      <c r="AF301" t="s">
        <v>68</v>
      </c>
      <c r="AG301" t="s">
        <v>67</v>
      </c>
      <c r="AH301" t="s">
        <v>67</v>
      </c>
      <c r="AI301" t="s">
        <v>68</v>
      </c>
      <c r="AJ301" t="s">
        <v>68</v>
      </c>
      <c r="AK301" t="s">
        <v>609</v>
      </c>
    </row>
    <row r="302" spans="1:37">
      <c r="A302">
        <v>153</v>
      </c>
      <c r="B302" t="s">
        <v>13</v>
      </c>
      <c r="C302" t="s">
        <v>418</v>
      </c>
      <c r="D302" t="s">
        <v>809</v>
      </c>
      <c r="E302" t="s">
        <v>810</v>
      </c>
      <c r="F302" t="s">
        <v>811</v>
      </c>
      <c r="G302" t="s">
        <v>812</v>
      </c>
      <c r="H302" t="s">
        <v>61</v>
      </c>
      <c r="I302" t="s">
        <v>422</v>
      </c>
      <c r="J302" s="155">
        <v>44104</v>
      </c>
      <c r="K302" t="s">
        <v>423</v>
      </c>
      <c r="L302" t="s">
        <v>2058</v>
      </c>
      <c r="M302" t="s">
        <v>2059</v>
      </c>
      <c r="N302" t="s">
        <v>835</v>
      </c>
      <c r="P302" t="s">
        <v>115</v>
      </c>
      <c r="Q302">
        <v>30300118</v>
      </c>
      <c r="R302" s="143" t="s">
        <v>66</v>
      </c>
      <c r="S302">
        <v>16</v>
      </c>
      <c r="T302" t="s">
        <v>1724</v>
      </c>
      <c r="U302" t="s">
        <v>836</v>
      </c>
      <c r="W302" t="s">
        <v>68</v>
      </c>
      <c r="X302" t="s">
        <v>67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67</v>
      </c>
      <c r="AH302" t="s">
        <v>68</v>
      </c>
      <c r="AI302" t="s">
        <v>67</v>
      </c>
      <c r="AJ302" t="s">
        <v>68</v>
      </c>
      <c r="AK302" t="s">
        <v>837</v>
      </c>
    </row>
    <row r="303" spans="1:37">
      <c r="A303">
        <v>154</v>
      </c>
      <c r="B303" t="s">
        <v>13</v>
      </c>
      <c r="C303" t="s">
        <v>418</v>
      </c>
      <c r="D303" t="s">
        <v>809</v>
      </c>
      <c r="E303" t="s">
        <v>810</v>
      </c>
      <c r="F303" t="s">
        <v>811</v>
      </c>
      <c r="G303" t="s">
        <v>812</v>
      </c>
      <c r="H303" t="s">
        <v>61</v>
      </c>
      <c r="I303" t="s">
        <v>422</v>
      </c>
      <c r="J303" s="155">
        <v>44104</v>
      </c>
      <c r="K303" t="s">
        <v>423</v>
      </c>
      <c r="L303" t="s">
        <v>2060</v>
      </c>
      <c r="M303" t="s">
        <v>2061</v>
      </c>
      <c r="N303" t="s">
        <v>73</v>
      </c>
      <c r="P303" t="s">
        <v>838</v>
      </c>
      <c r="Q303">
        <v>17531090</v>
      </c>
      <c r="R303" s="143" t="s">
        <v>66</v>
      </c>
      <c r="S303">
        <v>35</v>
      </c>
      <c r="T303" t="s">
        <v>1490</v>
      </c>
      <c r="U303" t="s">
        <v>839</v>
      </c>
      <c r="W303" t="s">
        <v>68</v>
      </c>
      <c r="X303" t="s">
        <v>67</v>
      </c>
      <c r="Y303" t="s">
        <v>67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67</v>
      </c>
      <c r="AH303" t="s">
        <v>68</v>
      </c>
      <c r="AI303" t="s">
        <v>68</v>
      </c>
      <c r="AJ303" t="s">
        <v>68</v>
      </c>
      <c r="AK303" t="s">
        <v>521</v>
      </c>
    </row>
    <row r="304" spans="1:37">
      <c r="A304">
        <v>155</v>
      </c>
      <c r="B304" t="s">
        <v>13</v>
      </c>
      <c r="C304" t="s">
        <v>418</v>
      </c>
      <c r="D304" t="s">
        <v>809</v>
      </c>
      <c r="E304" t="s">
        <v>810</v>
      </c>
      <c r="F304" t="s">
        <v>811</v>
      </c>
      <c r="G304" t="s">
        <v>812</v>
      </c>
      <c r="H304" t="s">
        <v>61</v>
      </c>
      <c r="I304" t="s">
        <v>422</v>
      </c>
      <c r="J304" s="155">
        <v>44104</v>
      </c>
      <c r="K304" t="s">
        <v>423</v>
      </c>
      <c r="L304" t="s">
        <v>2062</v>
      </c>
      <c r="M304" t="s">
        <v>2063</v>
      </c>
      <c r="N304" t="s">
        <v>178</v>
      </c>
      <c r="P304" t="s">
        <v>840</v>
      </c>
      <c r="Q304">
        <v>29905456</v>
      </c>
      <c r="R304" s="143" t="s">
        <v>66</v>
      </c>
      <c r="S304">
        <v>18</v>
      </c>
      <c r="T304" t="s">
        <v>1490</v>
      </c>
      <c r="U304" t="s">
        <v>841</v>
      </c>
      <c r="W304" t="s">
        <v>68</v>
      </c>
      <c r="X304" t="s">
        <v>67</v>
      </c>
      <c r="Y304" t="s">
        <v>68</v>
      </c>
      <c r="Z304" t="s">
        <v>68</v>
      </c>
      <c r="AA304" t="s">
        <v>68</v>
      </c>
      <c r="AB304" t="s">
        <v>67</v>
      </c>
      <c r="AC304" t="s">
        <v>68</v>
      </c>
      <c r="AD304" t="s">
        <v>68</v>
      </c>
      <c r="AE304" t="s">
        <v>68</v>
      </c>
      <c r="AF304" t="s">
        <v>68</v>
      </c>
      <c r="AG304" t="s">
        <v>67</v>
      </c>
      <c r="AH304" t="s">
        <v>68</v>
      </c>
      <c r="AI304" t="s">
        <v>68</v>
      </c>
      <c r="AJ304" t="s">
        <v>68</v>
      </c>
      <c r="AK304" t="s">
        <v>609</v>
      </c>
    </row>
    <row r="305" spans="1:37">
      <c r="A305">
        <v>156</v>
      </c>
      <c r="B305" t="s">
        <v>13</v>
      </c>
      <c r="C305" t="s">
        <v>418</v>
      </c>
      <c r="D305" t="s">
        <v>809</v>
      </c>
      <c r="E305" t="s">
        <v>810</v>
      </c>
      <c r="F305" t="s">
        <v>811</v>
      </c>
      <c r="G305" t="s">
        <v>812</v>
      </c>
      <c r="H305" t="s">
        <v>61</v>
      </c>
      <c r="I305" t="s">
        <v>422</v>
      </c>
      <c r="J305" s="155">
        <v>44104</v>
      </c>
      <c r="K305" t="s">
        <v>423</v>
      </c>
      <c r="L305" t="s">
        <v>2064</v>
      </c>
      <c r="M305" t="s">
        <v>2065</v>
      </c>
      <c r="N305" t="s">
        <v>842</v>
      </c>
      <c r="P305" t="s">
        <v>843</v>
      </c>
      <c r="Q305">
        <v>27392045</v>
      </c>
      <c r="R305" s="143" t="s">
        <v>66</v>
      </c>
      <c r="S305">
        <v>22</v>
      </c>
      <c r="T305" t="s">
        <v>1490</v>
      </c>
      <c r="U305" t="s">
        <v>844</v>
      </c>
      <c r="W305" t="s">
        <v>68</v>
      </c>
      <c r="X305" t="s">
        <v>67</v>
      </c>
      <c r="Y305" t="s">
        <v>68</v>
      </c>
      <c r="Z305" t="s">
        <v>68</v>
      </c>
      <c r="AA305" t="s">
        <v>67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67</v>
      </c>
      <c r="AH305" t="s">
        <v>68</v>
      </c>
      <c r="AI305" t="s">
        <v>68</v>
      </c>
      <c r="AJ305" t="s">
        <v>68</v>
      </c>
      <c r="AK305" t="s">
        <v>46</v>
      </c>
    </row>
    <row r="306" spans="1:37">
      <c r="A306">
        <v>157</v>
      </c>
      <c r="B306" t="s">
        <v>13</v>
      </c>
      <c r="C306" t="s">
        <v>418</v>
      </c>
      <c r="D306" t="s">
        <v>809</v>
      </c>
      <c r="E306" t="s">
        <v>810</v>
      </c>
      <c r="F306" t="s">
        <v>811</v>
      </c>
      <c r="G306" t="s">
        <v>812</v>
      </c>
      <c r="H306" t="s">
        <v>61</v>
      </c>
      <c r="I306" t="s">
        <v>422</v>
      </c>
      <c r="J306" s="155">
        <v>44104</v>
      </c>
      <c r="K306" t="s">
        <v>423</v>
      </c>
      <c r="L306" t="s">
        <v>2022</v>
      </c>
      <c r="M306" t="s">
        <v>2066</v>
      </c>
      <c r="N306" t="s">
        <v>845</v>
      </c>
      <c r="P306" t="s">
        <v>671</v>
      </c>
      <c r="Q306">
        <v>24901023</v>
      </c>
      <c r="R306" s="143" t="s">
        <v>66</v>
      </c>
      <c r="S306">
        <v>27</v>
      </c>
      <c r="T306" t="s">
        <v>1490</v>
      </c>
      <c r="U306" t="s">
        <v>846</v>
      </c>
      <c r="W306" t="s">
        <v>68</v>
      </c>
      <c r="X306" t="s">
        <v>67</v>
      </c>
      <c r="Y306" t="s">
        <v>68</v>
      </c>
      <c r="Z306" t="s">
        <v>68</v>
      </c>
      <c r="AA306" t="s">
        <v>68</v>
      </c>
      <c r="AB306" t="s">
        <v>67</v>
      </c>
      <c r="AC306" t="s">
        <v>68</v>
      </c>
      <c r="AD306" t="s">
        <v>68</v>
      </c>
      <c r="AE306" t="s">
        <v>68</v>
      </c>
      <c r="AF306" t="s">
        <v>68</v>
      </c>
      <c r="AG306" t="s">
        <v>67</v>
      </c>
      <c r="AH306" t="s">
        <v>67</v>
      </c>
      <c r="AI306" t="s">
        <v>68</v>
      </c>
      <c r="AJ306" t="s">
        <v>68</v>
      </c>
      <c r="AK306" t="s">
        <v>609</v>
      </c>
    </row>
    <row r="307" spans="1:37">
      <c r="A307">
        <v>158</v>
      </c>
      <c r="B307" t="s">
        <v>13</v>
      </c>
      <c r="C307" t="s">
        <v>418</v>
      </c>
      <c r="D307" t="s">
        <v>809</v>
      </c>
      <c r="E307" t="s">
        <v>810</v>
      </c>
      <c r="F307" t="s">
        <v>811</v>
      </c>
      <c r="G307" t="s">
        <v>812</v>
      </c>
      <c r="H307" t="s">
        <v>61</v>
      </c>
      <c r="I307" t="s">
        <v>422</v>
      </c>
      <c r="J307" s="155">
        <v>44104</v>
      </c>
      <c r="K307" t="s">
        <v>423</v>
      </c>
      <c r="L307" t="s">
        <v>2067</v>
      </c>
      <c r="M307" t="s">
        <v>2068</v>
      </c>
      <c r="N307" t="s">
        <v>668</v>
      </c>
      <c r="P307" t="s">
        <v>847</v>
      </c>
      <c r="Q307">
        <v>24901023</v>
      </c>
      <c r="R307" s="143" t="s">
        <v>66</v>
      </c>
      <c r="S307">
        <v>15</v>
      </c>
      <c r="T307" t="s">
        <v>1724</v>
      </c>
      <c r="U307" t="s">
        <v>848</v>
      </c>
      <c r="W307" t="s">
        <v>68</v>
      </c>
      <c r="X307" t="s">
        <v>67</v>
      </c>
      <c r="Y307" t="s">
        <v>68</v>
      </c>
      <c r="Z307" t="s">
        <v>68</v>
      </c>
      <c r="AA307" t="s">
        <v>68</v>
      </c>
      <c r="AB307" t="s">
        <v>67</v>
      </c>
      <c r="AC307" t="s">
        <v>68</v>
      </c>
      <c r="AD307" t="s">
        <v>68</v>
      </c>
      <c r="AE307" t="s">
        <v>68</v>
      </c>
      <c r="AF307" t="s">
        <v>68</v>
      </c>
      <c r="AG307" t="s">
        <v>67</v>
      </c>
      <c r="AH307" t="s">
        <v>68</v>
      </c>
      <c r="AI307" t="s">
        <v>67</v>
      </c>
      <c r="AJ307" t="s">
        <v>68</v>
      </c>
      <c r="AK307" t="s">
        <v>609</v>
      </c>
    </row>
    <row r="308" spans="1:37">
      <c r="A308">
        <v>159</v>
      </c>
      <c r="B308" t="s">
        <v>13</v>
      </c>
      <c r="C308" t="s">
        <v>418</v>
      </c>
      <c r="D308" t="s">
        <v>809</v>
      </c>
      <c r="E308" t="s">
        <v>810</v>
      </c>
      <c r="F308" t="s">
        <v>811</v>
      </c>
      <c r="G308" t="s">
        <v>812</v>
      </c>
      <c r="H308" t="s">
        <v>61</v>
      </c>
      <c r="I308" t="s">
        <v>422</v>
      </c>
      <c r="J308" s="155">
        <v>44104</v>
      </c>
      <c r="K308" t="s">
        <v>423</v>
      </c>
      <c r="L308" t="s">
        <v>2069</v>
      </c>
      <c r="M308" t="s">
        <v>2070</v>
      </c>
      <c r="N308" t="s">
        <v>849</v>
      </c>
      <c r="P308" t="s">
        <v>601</v>
      </c>
      <c r="Q308">
        <v>6229310</v>
      </c>
      <c r="R308" s="143" t="s">
        <v>66</v>
      </c>
      <c r="S308">
        <v>53</v>
      </c>
      <c r="T308" t="s">
        <v>1501</v>
      </c>
      <c r="U308" t="s">
        <v>817</v>
      </c>
      <c r="W308" t="s">
        <v>68</v>
      </c>
      <c r="X308" t="s">
        <v>67</v>
      </c>
      <c r="Y308" t="s">
        <v>67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67</v>
      </c>
      <c r="AH308" t="s">
        <v>68</v>
      </c>
      <c r="AI308" t="s">
        <v>68</v>
      </c>
      <c r="AJ308" t="s">
        <v>68</v>
      </c>
      <c r="AK308" t="s">
        <v>818</v>
      </c>
    </row>
    <row r="309" spans="1:37">
      <c r="A309">
        <v>160</v>
      </c>
      <c r="B309" t="s">
        <v>13</v>
      </c>
      <c r="C309" t="s">
        <v>418</v>
      </c>
      <c r="D309" t="s">
        <v>809</v>
      </c>
      <c r="E309" t="s">
        <v>810</v>
      </c>
      <c r="F309" t="s">
        <v>811</v>
      </c>
      <c r="G309" t="s">
        <v>812</v>
      </c>
      <c r="H309" t="s">
        <v>61</v>
      </c>
      <c r="I309" t="s">
        <v>422</v>
      </c>
      <c r="J309" s="155">
        <v>44104</v>
      </c>
      <c r="K309" t="s">
        <v>423</v>
      </c>
      <c r="L309" t="s">
        <v>2071</v>
      </c>
      <c r="M309" t="s">
        <v>2072</v>
      </c>
      <c r="N309" t="s">
        <v>850</v>
      </c>
      <c r="P309" t="s">
        <v>851</v>
      </c>
      <c r="Q309">
        <v>11161661</v>
      </c>
      <c r="R309" s="143" t="s">
        <v>66</v>
      </c>
      <c r="S309">
        <v>66</v>
      </c>
      <c r="T309" t="s">
        <v>1501</v>
      </c>
      <c r="U309" t="s">
        <v>817</v>
      </c>
      <c r="W309" t="s">
        <v>68</v>
      </c>
      <c r="X309" t="s">
        <v>67</v>
      </c>
      <c r="Y309" t="s">
        <v>67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67</v>
      </c>
      <c r="AH309" t="s">
        <v>68</v>
      </c>
      <c r="AI309" t="s">
        <v>68</v>
      </c>
      <c r="AJ309" t="s">
        <v>68</v>
      </c>
      <c r="AK309" t="s">
        <v>818</v>
      </c>
    </row>
    <row r="310" spans="1:37">
      <c r="A310">
        <v>161</v>
      </c>
      <c r="B310" t="s">
        <v>13</v>
      </c>
      <c r="C310" t="s">
        <v>418</v>
      </c>
      <c r="D310" t="s">
        <v>809</v>
      </c>
      <c r="E310" t="s">
        <v>810</v>
      </c>
      <c r="F310" t="s">
        <v>811</v>
      </c>
      <c r="G310" t="s">
        <v>812</v>
      </c>
      <c r="H310" t="s">
        <v>61</v>
      </c>
      <c r="I310" t="s">
        <v>422</v>
      </c>
      <c r="J310" s="155">
        <v>44104</v>
      </c>
      <c r="K310" t="s">
        <v>423</v>
      </c>
      <c r="L310" t="s">
        <v>2073</v>
      </c>
      <c r="M310" t="s">
        <v>2074</v>
      </c>
      <c r="N310" t="s">
        <v>852</v>
      </c>
      <c r="P310" t="s">
        <v>853</v>
      </c>
      <c r="Q310">
        <v>17859150</v>
      </c>
      <c r="R310" s="143" t="s">
        <v>66</v>
      </c>
      <c r="S310">
        <v>33</v>
      </c>
      <c r="T310" t="s">
        <v>1490</v>
      </c>
      <c r="U310" t="s">
        <v>817</v>
      </c>
      <c r="W310" t="s">
        <v>68</v>
      </c>
      <c r="X310" t="s">
        <v>67</v>
      </c>
      <c r="Y310" t="s">
        <v>67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67</v>
      </c>
      <c r="AH310" t="s">
        <v>68</v>
      </c>
      <c r="AI310" t="s">
        <v>68</v>
      </c>
      <c r="AJ310" t="s">
        <v>68</v>
      </c>
      <c r="AK310" t="s">
        <v>521</v>
      </c>
    </row>
    <row r="311" spans="1:37">
      <c r="A311">
        <v>162</v>
      </c>
      <c r="B311" t="s">
        <v>13</v>
      </c>
      <c r="C311" t="s">
        <v>418</v>
      </c>
      <c r="D311" t="s">
        <v>809</v>
      </c>
      <c r="E311" t="s">
        <v>810</v>
      </c>
      <c r="F311" t="s">
        <v>811</v>
      </c>
      <c r="G311" t="s">
        <v>812</v>
      </c>
      <c r="H311" t="s">
        <v>61</v>
      </c>
      <c r="I311" t="s">
        <v>422</v>
      </c>
      <c r="J311" s="155">
        <v>44104</v>
      </c>
      <c r="K311" t="s">
        <v>423</v>
      </c>
      <c r="L311" t="s">
        <v>2075</v>
      </c>
      <c r="M311" t="s">
        <v>2076</v>
      </c>
      <c r="N311" t="s">
        <v>849</v>
      </c>
      <c r="P311" t="s">
        <v>854</v>
      </c>
      <c r="Q311">
        <v>21640715</v>
      </c>
      <c r="R311" s="143" t="s">
        <v>66</v>
      </c>
      <c r="S311">
        <v>26</v>
      </c>
      <c r="T311" t="s">
        <v>1490</v>
      </c>
      <c r="U311" t="s">
        <v>817</v>
      </c>
      <c r="W311" t="s">
        <v>68</v>
      </c>
      <c r="X311" t="s">
        <v>67</v>
      </c>
      <c r="Y311" t="s">
        <v>67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67</v>
      </c>
      <c r="AH311" t="s">
        <v>68</v>
      </c>
      <c r="AI311" t="s">
        <v>68</v>
      </c>
      <c r="AJ311" t="s">
        <v>68</v>
      </c>
      <c r="AK311" t="s">
        <v>521</v>
      </c>
    </row>
    <row r="312" spans="1:37">
      <c r="A312">
        <v>163</v>
      </c>
      <c r="B312" t="s">
        <v>13</v>
      </c>
      <c r="C312" t="s">
        <v>418</v>
      </c>
      <c r="D312" t="s">
        <v>809</v>
      </c>
      <c r="E312" t="s">
        <v>810</v>
      </c>
      <c r="F312" t="s">
        <v>855</v>
      </c>
      <c r="G312" t="s">
        <v>812</v>
      </c>
      <c r="H312" t="s">
        <v>61</v>
      </c>
      <c r="I312" t="s">
        <v>422</v>
      </c>
      <c r="J312" s="155">
        <v>44104</v>
      </c>
      <c r="K312" t="s">
        <v>423</v>
      </c>
      <c r="L312" t="s">
        <v>2077</v>
      </c>
      <c r="M312" t="s">
        <v>2078</v>
      </c>
      <c r="N312" t="s">
        <v>682</v>
      </c>
      <c r="O312" t="s">
        <v>856</v>
      </c>
      <c r="P312" t="s">
        <v>857</v>
      </c>
      <c r="Q312">
        <v>29683842</v>
      </c>
      <c r="R312" s="143" t="s">
        <v>66</v>
      </c>
      <c r="S312">
        <v>17</v>
      </c>
      <c r="T312" t="s">
        <v>1724</v>
      </c>
      <c r="U312">
        <v>4145375710</v>
      </c>
      <c r="V312" t="s">
        <v>858</v>
      </c>
      <c r="W312" t="s">
        <v>67</v>
      </c>
      <c r="X312" t="s">
        <v>67</v>
      </c>
      <c r="Y312" t="s">
        <v>67</v>
      </c>
      <c r="Z312" t="s">
        <v>68</v>
      </c>
      <c r="AA312" t="s">
        <v>68</v>
      </c>
      <c r="AB312" t="s">
        <v>67</v>
      </c>
      <c r="AC312" t="s">
        <v>68</v>
      </c>
      <c r="AD312" t="s">
        <v>68</v>
      </c>
      <c r="AE312" t="s">
        <v>67</v>
      </c>
      <c r="AF312" t="s">
        <v>67</v>
      </c>
      <c r="AG312" t="s">
        <v>68</v>
      </c>
      <c r="AH312" t="s">
        <v>68</v>
      </c>
      <c r="AI312" t="s">
        <v>67</v>
      </c>
      <c r="AJ312" t="s">
        <v>68</v>
      </c>
    </row>
    <row r="313" spans="1:37">
      <c r="A313">
        <v>164</v>
      </c>
      <c r="B313" t="s">
        <v>13</v>
      </c>
      <c r="C313" t="s">
        <v>418</v>
      </c>
      <c r="D313" t="s">
        <v>809</v>
      </c>
      <c r="E313" t="s">
        <v>810</v>
      </c>
      <c r="F313" t="s">
        <v>855</v>
      </c>
      <c r="G313" t="s">
        <v>812</v>
      </c>
      <c r="H313" t="s">
        <v>61</v>
      </c>
      <c r="I313" t="s">
        <v>422</v>
      </c>
      <c r="J313" s="155">
        <v>44104</v>
      </c>
      <c r="K313" t="s">
        <v>859</v>
      </c>
      <c r="L313" t="s">
        <v>2079</v>
      </c>
      <c r="M313" t="s">
        <v>2080</v>
      </c>
      <c r="N313" t="s">
        <v>860</v>
      </c>
      <c r="O313" t="s">
        <v>861</v>
      </c>
      <c r="P313" t="s">
        <v>862</v>
      </c>
      <c r="Q313">
        <v>16876309</v>
      </c>
      <c r="R313" s="143" t="s">
        <v>66</v>
      </c>
      <c r="S313">
        <v>35</v>
      </c>
      <c r="T313" t="s">
        <v>1490</v>
      </c>
      <c r="U313">
        <v>4125666292</v>
      </c>
      <c r="V313" t="s">
        <v>863</v>
      </c>
      <c r="W313" t="s">
        <v>67</v>
      </c>
      <c r="X313" t="s">
        <v>67</v>
      </c>
      <c r="Y313" t="s">
        <v>67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864</v>
      </c>
    </row>
    <row r="314" spans="1:37">
      <c r="A314">
        <v>165</v>
      </c>
      <c r="B314" t="s">
        <v>13</v>
      </c>
      <c r="C314" t="s">
        <v>418</v>
      </c>
      <c r="D314" t="s">
        <v>809</v>
      </c>
      <c r="E314" t="s">
        <v>810</v>
      </c>
      <c r="F314" t="s">
        <v>855</v>
      </c>
      <c r="G314" t="s">
        <v>812</v>
      </c>
      <c r="H314" t="s">
        <v>61</v>
      </c>
      <c r="I314" t="s">
        <v>422</v>
      </c>
      <c r="J314" s="155">
        <v>44104</v>
      </c>
      <c r="K314" t="s">
        <v>859</v>
      </c>
      <c r="L314" t="s">
        <v>2081</v>
      </c>
      <c r="M314" t="s">
        <v>2082</v>
      </c>
      <c r="N314" t="s">
        <v>865</v>
      </c>
      <c r="O314" t="s">
        <v>866</v>
      </c>
      <c r="P314" t="s">
        <v>867</v>
      </c>
      <c r="Q314">
        <v>25862271</v>
      </c>
      <c r="R314" s="143" t="s">
        <v>66</v>
      </c>
      <c r="S314">
        <v>22</v>
      </c>
      <c r="T314" t="s">
        <v>1490</v>
      </c>
      <c r="U314">
        <v>4242581661</v>
      </c>
      <c r="W314" t="s">
        <v>67</v>
      </c>
      <c r="X314" t="s">
        <v>67</v>
      </c>
      <c r="Y314" t="s">
        <v>68</v>
      </c>
      <c r="Z314" t="s">
        <v>67</v>
      </c>
      <c r="AA314" t="s">
        <v>68</v>
      </c>
      <c r="AB314" t="s">
        <v>67</v>
      </c>
      <c r="AC314" t="s">
        <v>68</v>
      </c>
      <c r="AD314" t="s">
        <v>67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868</v>
      </c>
    </row>
    <row r="315" spans="1:37">
      <c r="A315">
        <v>166</v>
      </c>
      <c r="B315" t="s">
        <v>13</v>
      </c>
      <c r="C315" t="s">
        <v>418</v>
      </c>
      <c r="D315" t="s">
        <v>809</v>
      </c>
      <c r="E315" t="s">
        <v>810</v>
      </c>
      <c r="F315" t="s">
        <v>855</v>
      </c>
      <c r="G315" t="s">
        <v>812</v>
      </c>
      <c r="H315" t="s">
        <v>61</v>
      </c>
      <c r="I315" t="s">
        <v>422</v>
      </c>
      <c r="J315" s="155">
        <v>44104</v>
      </c>
      <c r="K315" t="s">
        <v>859</v>
      </c>
      <c r="L315" t="s">
        <v>2083</v>
      </c>
      <c r="M315" t="s">
        <v>2084</v>
      </c>
      <c r="N315" t="s">
        <v>869</v>
      </c>
      <c r="P315" t="s">
        <v>870</v>
      </c>
      <c r="Q315">
        <v>10502845</v>
      </c>
      <c r="R315" s="143" t="s">
        <v>66</v>
      </c>
      <c r="S315">
        <v>51</v>
      </c>
      <c r="T315" t="s">
        <v>1501</v>
      </c>
      <c r="U315">
        <v>4242495422</v>
      </c>
      <c r="W315" t="s">
        <v>67</v>
      </c>
      <c r="X315" t="s">
        <v>67</v>
      </c>
      <c r="Y315" t="s">
        <v>67</v>
      </c>
      <c r="Z315" t="s">
        <v>68</v>
      </c>
      <c r="AA315" t="s">
        <v>68</v>
      </c>
      <c r="AB315" t="s">
        <v>68</v>
      </c>
      <c r="AC315" t="s">
        <v>67</v>
      </c>
      <c r="AD315" t="s">
        <v>67</v>
      </c>
      <c r="AE315" t="s">
        <v>68</v>
      </c>
      <c r="AF315" t="s">
        <v>68</v>
      </c>
      <c r="AG315" t="s">
        <v>68</v>
      </c>
      <c r="AH315" t="s">
        <v>67</v>
      </c>
      <c r="AI315" t="s">
        <v>68</v>
      </c>
      <c r="AJ315" t="s">
        <v>68</v>
      </c>
    </row>
    <row r="316" spans="1:37">
      <c r="A316">
        <v>167</v>
      </c>
      <c r="B316" t="s">
        <v>13</v>
      </c>
      <c r="C316" t="s">
        <v>418</v>
      </c>
      <c r="D316" t="s">
        <v>809</v>
      </c>
      <c r="E316" t="s">
        <v>810</v>
      </c>
      <c r="F316" t="s">
        <v>855</v>
      </c>
      <c r="G316" t="s">
        <v>812</v>
      </c>
      <c r="H316" t="s">
        <v>61</v>
      </c>
      <c r="I316" t="s">
        <v>422</v>
      </c>
      <c r="J316" s="155">
        <v>44104</v>
      </c>
      <c r="K316" t="s">
        <v>859</v>
      </c>
      <c r="L316" t="s">
        <v>2058</v>
      </c>
      <c r="M316" t="s">
        <v>2085</v>
      </c>
      <c r="N316" t="s">
        <v>871</v>
      </c>
      <c r="O316" t="s">
        <v>872</v>
      </c>
      <c r="P316" t="s">
        <v>873</v>
      </c>
      <c r="Q316">
        <v>30300852</v>
      </c>
      <c r="R316" s="143" t="s">
        <v>66</v>
      </c>
      <c r="S316">
        <v>17</v>
      </c>
      <c r="T316" t="s">
        <v>1724</v>
      </c>
      <c r="U316">
        <v>4269100245</v>
      </c>
      <c r="V316" t="s">
        <v>874</v>
      </c>
      <c r="W316" t="s">
        <v>67</v>
      </c>
      <c r="X316" t="s">
        <v>67</v>
      </c>
      <c r="Y316" t="s">
        <v>67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67</v>
      </c>
      <c r="AF316" t="s">
        <v>67</v>
      </c>
      <c r="AG316" t="s">
        <v>68</v>
      </c>
      <c r="AH316" t="s">
        <v>67</v>
      </c>
      <c r="AI316" t="s">
        <v>68</v>
      </c>
      <c r="AJ316" t="s">
        <v>68</v>
      </c>
      <c r="AK316" t="s">
        <v>875</v>
      </c>
    </row>
    <row r="317" spans="1:37">
      <c r="A317">
        <v>168</v>
      </c>
      <c r="B317" t="s">
        <v>13</v>
      </c>
      <c r="C317" t="s">
        <v>418</v>
      </c>
      <c r="D317" t="s">
        <v>809</v>
      </c>
      <c r="E317" t="s">
        <v>810</v>
      </c>
      <c r="F317" t="s">
        <v>876</v>
      </c>
      <c r="G317" t="s">
        <v>812</v>
      </c>
      <c r="H317" t="s">
        <v>61</v>
      </c>
      <c r="I317" t="s">
        <v>422</v>
      </c>
      <c r="J317" s="155">
        <v>44104</v>
      </c>
      <c r="K317" t="s">
        <v>859</v>
      </c>
      <c r="L317" t="s">
        <v>2086</v>
      </c>
      <c r="M317" t="s">
        <v>2087</v>
      </c>
      <c r="N317" t="s">
        <v>75</v>
      </c>
      <c r="O317" t="s">
        <v>98</v>
      </c>
      <c r="P317" t="s">
        <v>877</v>
      </c>
      <c r="Q317">
        <v>11836738</v>
      </c>
      <c r="R317" s="143" t="s">
        <v>66</v>
      </c>
      <c r="S317">
        <v>46</v>
      </c>
      <c r="T317" t="s">
        <v>1490</v>
      </c>
      <c r="U317">
        <v>4128139554</v>
      </c>
      <c r="W317" t="s">
        <v>67</v>
      </c>
      <c r="X317" t="s">
        <v>67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67</v>
      </c>
      <c r="AF317" t="s">
        <v>68</v>
      </c>
      <c r="AG317" t="s">
        <v>68</v>
      </c>
      <c r="AH317" t="s">
        <v>67</v>
      </c>
      <c r="AI317" t="s">
        <v>68</v>
      </c>
      <c r="AJ317" t="s">
        <v>68</v>
      </c>
    </row>
    <row r="318" spans="1:37">
      <c r="A318">
        <v>169</v>
      </c>
      <c r="B318" t="s">
        <v>13</v>
      </c>
      <c r="C318" t="s">
        <v>418</v>
      </c>
      <c r="D318" t="s">
        <v>809</v>
      </c>
      <c r="E318" t="s">
        <v>810</v>
      </c>
      <c r="F318" t="s">
        <v>855</v>
      </c>
      <c r="G318" t="s">
        <v>812</v>
      </c>
      <c r="H318" t="s">
        <v>61</v>
      </c>
      <c r="I318" t="s">
        <v>422</v>
      </c>
      <c r="J318" s="155">
        <v>44104</v>
      </c>
      <c r="K318" t="s">
        <v>859</v>
      </c>
      <c r="L318" t="s">
        <v>1902</v>
      </c>
      <c r="M318" t="s">
        <v>2088</v>
      </c>
      <c r="N318" t="s">
        <v>878</v>
      </c>
      <c r="O318" t="s">
        <v>879</v>
      </c>
      <c r="P318" t="s">
        <v>880</v>
      </c>
      <c r="Q318">
        <v>23614228</v>
      </c>
      <c r="R318" s="143" t="s">
        <v>66</v>
      </c>
      <c r="S318">
        <v>44</v>
      </c>
      <c r="T318" t="s">
        <v>1490</v>
      </c>
      <c r="U318">
        <v>4264064963</v>
      </c>
      <c r="V318" t="s">
        <v>881</v>
      </c>
      <c r="W318" t="s">
        <v>67</v>
      </c>
      <c r="X318" t="s">
        <v>67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67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882</v>
      </c>
    </row>
    <row r="319" spans="1:37">
      <c r="A319">
        <v>170</v>
      </c>
      <c r="B319" t="s">
        <v>13</v>
      </c>
      <c r="C319" t="s">
        <v>418</v>
      </c>
      <c r="D319" t="s">
        <v>809</v>
      </c>
      <c r="E319" t="s">
        <v>810</v>
      </c>
      <c r="F319" t="s">
        <v>855</v>
      </c>
      <c r="G319" t="s">
        <v>812</v>
      </c>
      <c r="H319" t="s">
        <v>61</v>
      </c>
      <c r="I319" t="s">
        <v>422</v>
      </c>
      <c r="J319" s="155">
        <v>44104</v>
      </c>
      <c r="K319" t="s">
        <v>859</v>
      </c>
      <c r="L319" t="s">
        <v>2089</v>
      </c>
      <c r="M319" t="s">
        <v>2090</v>
      </c>
      <c r="N319" t="s">
        <v>883</v>
      </c>
      <c r="O319" t="s">
        <v>532</v>
      </c>
      <c r="P319" t="s">
        <v>884</v>
      </c>
      <c r="Q319">
        <v>11931567</v>
      </c>
      <c r="R319" s="143" t="s">
        <v>66</v>
      </c>
      <c r="S319">
        <v>48</v>
      </c>
      <c r="T319" t="s">
        <v>1490</v>
      </c>
      <c r="U319">
        <v>4242932361</v>
      </c>
      <c r="V319" t="s">
        <v>885</v>
      </c>
      <c r="W319" t="s">
        <v>67</v>
      </c>
      <c r="X319" t="s">
        <v>67</v>
      </c>
      <c r="Y319" t="s">
        <v>67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67</v>
      </c>
      <c r="AF319" t="s">
        <v>67</v>
      </c>
      <c r="AG319" t="s">
        <v>68</v>
      </c>
      <c r="AH319" t="s">
        <v>68</v>
      </c>
      <c r="AI319" t="s">
        <v>68</v>
      </c>
      <c r="AJ319" t="s">
        <v>68</v>
      </c>
    </row>
    <row r="320" spans="1:37">
      <c r="A320">
        <v>171</v>
      </c>
      <c r="B320" t="s">
        <v>13</v>
      </c>
      <c r="C320" t="s">
        <v>418</v>
      </c>
      <c r="D320" t="s">
        <v>809</v>
      </c>
      <c r="E320" t="s">
        <v>810</v>
      </c>
      <c r="F320" t="s">
        <v>855</v>
      </c>
      <c r="G320" t="s">
        <v>812</v>
      </c>
      <c r="H320" t="s">
        <v>61</v>
      </c>
      <c r="I320" t="s">
        <v>422</v>
      </c>
      <c r="J320" s="155">
        <v>44104</v>
      </c>
      <c r="K320" t="s">
        <v>859</v>
      </c>
      <c r="L320" t="s">
        <v>2091</v>
      </c>
      <c r="M320" t="s">
        <v>2092</v>
      </c>
      <c r="N320" t="s">
        <v>160</v>
      </c>
      <c r="O320" t="s">
        <v>886</v>
      </c>
      <c r="P320" t="s">
        <v>887</v>
      </c>
      <c r="Q320">
        <v>22434394</v>
      </c>
      <c r="R320" s="143" t="s">
        <v>66</v>
      </c>
      <c r="S320">
        <v>24</v>
      </c>
      <c r="T320" t="s">
        <v>1490</v>
      </c>
      <c r="U320">
        <v>4164174271</v>
      </c>
      <c r="V320" t="s">
        <v>888</v>
      </c>
      <c r="W320" t="s">
        <v>67</v>
      </c>
      <c r="X320" t="s">
        <v>67</v>
      </c>
      <c r="Y320" t="s">
        <v>67</v>
      </c>
      <c r="Z320" t="s">
        <v>67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889</v>
      </c>
    </row>
    <row r="321" spans="1:37">
      <c r="A321">
        <v>172</v>
      </c>
      <c r="B321" t="s">
        <v>13</v>
      </c>
      <c r="C321" t="s">
        <v>418</v>
      </c>
      <c r="D321" t="s">
        <v>809</v>
      </c>
      <c r="E321" t="s">
        <v>810</v>
      </c>
      <c r="F321" t="s">
        <v>855</v>
      </c>
      <c r="G321" t="s">
        <v>812</v>
      </c>
      <c r="H321" t="s">
        <v>61</v>
      </c>
      <c r="I321" t="s">
        <v>422</v>
      </c>
      <c r="J321" s="155">
        <v>44104</v>
      </c>
      <c r="K321" t="s">
        <v>859</v>
      </c>
      <c r="L321" t="s">
        <v>2093</v>
      </c>
      <c r="M321" t="s">
        <v>2094</v>
      </c>
      <c r="N321" t="s">
        <v>890</v>
      </c>
      <c r="O321" t="s">
        <v>891</v>
      </c>
      <c r="P321" t="s">
        <v>892</v>
      </c>
      <c r="Q321">
        <v>18221100</v>
      </c>
      <c r="R321" s="143" t="s">
        <v>66</v>
      </c>
      <c r="S321">
        <v>32</v>
      </c>
      <c r="T321" t="s">
        <v>1490</v>
      </c>
      <c r="U321">
        <v>4242628501</v>
      </c>
      <c r="V321" t="s">
        <v>893</v>
      </c>
      <c r="W321" t="s">
        <v>67</v>
      </c>
      <c r="X321" t="s">
        <v>67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67</v>
      </c>
      <c r="AG321" t="s">
        <v>68</v>
      </c>
      <c r="AH321" t="s">
        <v>67</v>
      </c>
      <c r="AI321" t="s">
        <v>68</v>
      </c>
      <c r="AJ321" t="s">
        <v>68</v>
      </c>
      <c r="AK321" t="s">
        <v>894</v>
      </c>
    </row>
    <row r="322" spans="1:37">
      <c r="A322">
        <v>173</v>
      </c>
      <c r="B322" t="s">
        <v>13</v>
      </c>
      <c r="C322" t="s">
        <v>418</v>
      </c>
      <c r="D322" t="s">
        <v>809</v>
      </c>
      <c r="E322" t="s">
        <v>810</v>
      </c>
      <c r="F322" t="s">
        <v>895</v>
      </c>
      <c r="G322" t="s">
        <v>812</v>
      </c>
      <c r="H322" t="s">
        <v>61</v>
      </c>
      <c r="I322" t="s">
        <v>422</v>
      </c>
      <c r="J322" s="155">
        <v>44104</v>
      </c>
      <c r="K322" t="s">
        <v>859</v>
      </c>
      <c r="L322" t="s">
        <v>2095</v>
      </c>
      <c r="M322" t="s">
        <v>2096</v>
      </c>
      <c r="N322" t="s">
        <v>896</v>
      </c>
      <c r="O322" t="s">
        <v>897</v>
      </c>
      <c r="P322" t="s">
        <v>898</v>
      </c>
      <c r="Q322">
        <v>17255286</v>
      </c>
      <c r="R322" s="143" t="s">
        <v>66</v>
      </c>
      <c r="S322">
        <v>34</v>
      </c>
      <c r="T322" t="s">
        <v>1490</v>
      </c>
      <c r="U322">
        <v>4143800057</v>
      </c>
      <c r="V322" t="s">
        <v>899</v>
      </c>
      <c r="W322" t="s">
        <v>67</v>
      </c>
      <c r="X322" t="s">
        <v>67</v>
      </c>
      <c r="Y322" t="s">
        <v>67</v>
      </c>
      <c r="Z322" t="s">
        <v>68</v>
      </c>
      <c r="AA322" t="s">
        <v>68</v>
      </c>
      <c r="AB322" t="s">
        <v>67</v>
      </c>
      <c r="AC322" t="s">
        <v>67</v>
      </c>
      <c r="AD322" t="s">
        <v>67</v>
      </c>
      <c r="AE322" t="s">
        <v>67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900</v>
      </c>
    </row>
    <row r="323" spans="1:37">
      <c r="A323">
        <v>174</v>
      </c>
      <c r="B323" t="s">
        <v>13</v>
      </c>
      <c r="C323" t="s">
        <v>418</v>
      </c>
      <c r="D323" t="s">
        <v>809</v>
      </c>
      <c r="E323" t="s">
        <v>810</v>
      </c>
      <c r="F323" t="s">
        <v>901</v>
      </c>
      <c r="G323" t="s">
        <v>812</v>
      </c>
      <c r="H323" t="s">
        <v>61</v>
      </c>
      <c r="I323" t="s">
        <v>422</v>
      </c>
      <c r="J323" s="155">
        <v>44104</v>
      </c>
      <c r="K323" t="s">
        <v>859</v>
      </c>
      <c r="L323" t="s">
        <v>2091</v>
      </c>
      <c r="M323" t="s">
        <v>2097</v>
      </c>
      <c r="N323" t="s">
        <v>114</v>
      </c>
      <c r="O323" t="s">
        <v>902</v>
      </c>
      <c r="P323" t="s">
        <v>903</v>
      </c>
      <c r="Q323">
        <v>22434850</v>
      </c>
      <c r="R323" s="143" t="s">
        <v>66</v>
      </c>
      <c r="S323">
        <v>24</v>
      </c>
      <c r="T323" t="s">
        <v>1490</v>
      </c>
      <c r="U323">
        <v>4128068947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68</v>
      </c>
      <c r="AC323" t="s">
        <v>68</v>
      </c>
      <c r="AD323" t="s">
        <v>67</v>
      </c>
      <c r="AE323" t="s">
        <v>68</v>
      </c>
      <c r="AF323" t="s">
        <v>68</v>
      </c>
      <c r="AG323" t="s">
        <v>68</v>
      </c>
      <c r="AH323" t="s">
        <v>68</v>
      </c>
      <c r="AI323" t="s">
        <v>67</v>
      </c>
      <c r="AJ323" t="s">
        <v>68</v>
      </c>
      <c r="AK323" t="s">
        <v>904</v>
      </c>
    </row>
    <row r="324" spans="1:37">
      <c r="A324">
        <v>175</v>
      </c>
      <c r="B324" t="s">
        <v>13</v>
      </c>
      <c r="C324" t="s">
        <v>418</v>
      </c>
      <c r="D324" t="s">
        <v>809</v>
      </c>
      <c r="E324" t="s">
        <v>810</v>
      </c>
      <c r="F324" t="s">
        <v>905</v>
      </c>
      <c r="G324" t="s">
        <v>812</v>
      </c>
      <c r="H324" t="s">
        <v>61</v>
      </c>
      <c r="I324" t="s">
        <v>422</v>
      </c>
      <c r="J324" s="155">
        <v>44104</v>
      </c>
      <c r="K324" t="s">
        <v>859</v>
      </c>
      <c r="L324" t="s">
        <v>2098</v>
      </c>
      <c r="M324" t="s">
        <v>2099</v>
      </c>
      <c r="N324" t="s">
        <v>906</v>
      </c>
      <c r="P324" t="s">
        <v>907</v>
      </c>
      <c r="Q324">
        <v>16862249</v>
      </c>
      <c r="R324" s="143" t="s">
        <v>66</v>
      </c>
      <c r="S324">
        <v>39</v>
      </c>
      <c r="T324" t="s">
        <v>1490</v>
      </c>
      <c r="U324">
        <v>4128280880</v>
      </c>
      <c r="V324" t="s">
        <v>908</v>
      </c>
      <c r="W324" t="s">
        <v>67</v>
      </c>
      <c r="X324" t="s">
        <v>67</v>
      </c>
      <c r="Y324" t="s">
        <v>725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67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</row>
    <row r="325" spans="1:37">
      <c r="A325">
        <v>176</v>
      </c>
      <c r="B325" t="s">
        <v>13</v>
      </c>
      <c r="C325" t="s">
        <v>418</v>
      </c>
      <c r="D325" t="s">
        <v>809</v>
      </c>
      <c r="E325" t="s">
        <v>810</v>
      </c>
      <c r="F325" t="s">
        <v>855</v>
      </c>
      <c r="G325" t="s">
        <v>812</v>
      </c>
      <c r="H325" t="s">
        <v>61</v>
      </c>
      <c r="I325" t="s">
        <v>422</v>
      </c>
      <c r="J325" s="155">
        <v>44104</v>
      </c>
      <c r="K325" t="s">
        <v>859</v>
      </c>
      <c r="L325" t="s">
        <v>2100</v>
      </c>
      <c r="M325" t="s">
        <v>2101</v>
      </c>
      <c r="N325" t="s">
        <v>162</v>
      </c>
      <c r="O325" t="s">
        <v>100</v>
      </c>
      <c r="P325" t="s">
        <v>909</v>
      </c>
      <c r="Q325">
        <v>29952837</v>
      </c>
      <c r="R325" s="143" t="s">
        <v>66</v>
      </c>
      <c r="S325">
        <v>17</v>
      </c>
      <c r="T325" t="s">
        <v>1724</v>
      </c>
      <c r="U325">
        <v>4128258441</v>
      </c>
      <c r="V325" t="s">
        <v>910</v>
      </c>
      <c r="W325" t="s">
        <v>67</v>
      </c>
      <c r="X325" t="s">
        <v>67</v>
      </c>
      <c r="Y325" t="s">
        <v>67</v>
      </c>
      <c r="Z325" t="s">
        <v>67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</row>
    <row r="326" spans="1:37">
      <c r="A326">
        <v>177</v>
      </c>
      <c r="B326" t="s">
        <v>13</v>
      </c>
      <c r="C326" t="s">
        <v>418</v>
      </c>
      <c r="D326" t="s">
        <v>809</v>
      </c>
      <c r="E326" t="s">
        <v>810</v>
      </c>
      <c r="F326" t="s">
        <v>855</v>
      </c>
      <c r="G326" t="s">
        <v>812</v>
      </c>
      <c r="H326" t="s">
        <v>61</v>
      </c>
      <c r="I326" t="s">
        <v>422</v>
      </c>
      <c r="J326" s="155">
        <v>44104</v>
      </c>
      <c r="K326" t="s">
        <v>859</v>
      </c>
      <c r="L326" t="s">
        <v>2102</v>
      </c>
      <c r="M326" t="s">
        <v>2103</v>
      </c>
      <c r="N326" t="s">
        <v>911</v>
      </c>
      <c r="O326" t="s">
        <v>256</v>
      </c>
      <c r="P326" t="s">
        <v>912</v>
      </c>
      <c r="Q326">
        <v>30476109</v>
      </c>
      <c r="R326" s="143" t="s">
        <v>66</v>
      </c>
      <c r="S326">
        <v>19</v>
      </c>
      <c r="T326" t="s">
        <v>1490</v>
      </c>
      <c r="U326">
        <v>4125440071</v>
      </c>
      <c r="W326" t="s">
        <v>67</v>
      </c>
      <c r="X326" t="s">
        <v>67</v>
      </c>
      <c r="Y326" t="s">
        <v>67</v>
      </c>
      <c r="Z326" t="s">
        <v>67</v>
      </c>
      <c r="AA326" t="s">
        <v>68</v>
      </c>
      <c r="AB326" t="s">
        <v>67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67</v>
      </c>
      <c r="AJ326" t="s">
        <v>68</v>
      </c>
    </row>
    <row r="327" spans="1:37">
      <c r="A327">
        <v>178</v>
      </c>
      <c r="B327" t="s">
        <v>13</v>
      </c>
      <c r="C327" t="s">
        <v>418</v>
      </c>
      <c r="D327" t="s">
        <v>809</v>
      </c>
      <c r="E327" t="s">
        <v>810</v>
      </c>
      <c r="F327" t="s">
        <v>855</v>
      </c>
      <c r="G327" t="s">
        <v>812</v>
      </c>
      <c r="H327" t="s">
        <v>61</v>
      </c>
      <c r="I327" t="s">
        <v>422</v>
      </c>
      <c r="J327" s="155">
        <v>44104</v>
      </c>
      <c r="K327" t="s">
        <v>859</v>
      </c>
      <c r="L327" t="s">
        <v>2104</v>
      </c>
      <c r="M327" t="s">
        <v>2105</v>
      </c>
      <c r="N327" t="s">
        <v>458</v>
      </c>
      <c r="O327" t="s">
        <v>458</v>
      </c>
      <c r="P327" t="s">
        <v>913</v>
      </c>
      <c r="Q327">
        <v>15573524</v>
      </c>
      <c r="R327" s="143" t="s">
        <v>66</v>
      </c>
      <c r="S327">
        <v>37</v>
      </c>
      <c r="T327" t="s">
        <v>1490</v>
      </c>
      <c r="U327">
        <v>4142023249</v>
      </c>
      <c r="V327" t="s">
        <v>914</v>
      </c>
      <c r="W327" t="s">
        <v>67</v>
      </c>
      <c r="X327" t="s">
        <v>67</v>
      </c>
      <c r="Y327" t="s">
        <v>67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</row>
    <row r="328" spans="1:37">
      <c r="A328">
        <v>179</v>
      </c>
      <c r="B328" t="s">
        <v>13</v>
      </c>
      <c r="C328" t="s">
        <v>418</v>
      </c>
      <c r="D328" t="s">
        <v>809</v>
      </c>
      <c r="E328" t="s">
        <v>810</v>
      </c>
      <c r="F328" t="s">
        <v>855</v>
      </c>
      <c r="G328" t="s">
        <v>812</v>
      </c>
      <c r="H328" t="s">
        <v>61</v>
      </c>
      <c r="I328" t="s">
        <v>422</v>
      </c>
      <c r="J328" s="155">
        <v>44104</v>
      </c>
      <c r="K328" t="s">
        <v>859</v>
      </c>
      <c r="L328" t="s">
        <v>2104</v>
      </c>
      <c r="M328" t="s">
        <v>2106</v>
      </c>
      <c r="N328" t="s">
        <v>186</v>
      </c>
      <c r="O328" t="s">
        <v>256</v>
      </c>
      <c r="P328" t="s">
        <v>915</v>
      </c>
      <c r="Q328">
        <v>15574744</v>
      </c>
      <c r="R328" s="143" t="s">
        <v>916</v>
      </c>
      <c r="S328">
        <v>37</v>
      </c>
      <c r="T328" t="s">
        <v>1490</v>
      </c>
      <c r="U328">
        <v>4120143309</v>
      </c>
      <c r="V328" t="s">
        <v>917</v>
      </c>
      <c r="W328" t="s">
        <v>67</v>
      </c>
      <c r="X328" t="s">
        <v>67</v>
      </c>
      <c r="Y328" t="s">
        <v>67</v>
      </c>
      <c r="Z328" t="s">
        <v>67</v>
      </c>
      <c r="AA328" t="s">
        <v>68</v>
      </c>
      <c r="AB328" t="s">
        <v>68</v>
      </c>
      <c r="AC328" t="s">
        <v>68</v>
      </c>
      <c r="AD328" t="s">
        <v>67</v>
      </c>
      <c r="AE328" t="s">
        <v>67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</row>
    <row r="329" spans="1:37">
      <c r="A329">
        <v>180</v>
      </c>
      <c r="B329" t="s">
        <v>13</v>
      </c>
      <c r="C329" t="s">
        <v>418</v>
      </c>
      <c r="D329" t="s">
        <v>809</v>
      </c>
      <c r="E329" t="s">
        <v>810</v>
      </c>
      <c r="F329" t="s">
        <v>895</v>
      </c>
      <c r="G329" t="s">
        <v>812</v>
      </c>
      <c r="H329" t="s">
        <v>61</v>
      </c>
      <c r="I329" t="s">
        <v>422</v>
      </c>
      <c r="J329" s="155">
        <v>44104</v>
      </c>
      <c r="K329" t="s">
        <v>859</v>
      </c>
      <c r="L329" t="s">
        <v>2107</v>
      </c>
      <c r="M329" t="s">
        <v>2108</v>
      </c>
      <c r="N329" t="s">
        <v>236</v>
      </c>
      <c r="O329" t="s">
        <v>918</v>
      </c>
      <c r="P329" t="s">
        <v>919</v>
      </c>
      <c r="Q329">
        <v>29534125</v>
      </c>
      <c r="R329" s="143" t="s">
        <v>66</v>
      </c>
      <c r="S329">
        <v>18</v>
      </c>
      <c r="T329" t="s">
        <v>1490</v>
      </c>
      <c r="U329">
        <v>4165390050</v>
      </c>
      <c r="V329" t="s">
        <v>920</v>
      </c>
      <c r="W329" t="s">
        <v>67</v>
      </c>
      <c r="X329" t="s">
        <v>67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67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</row>
    <row r="330" spans="1:37">
      <c r="A330">
        <v>181</v>
      </c>
      <c r="B330" t="s">
        <v>13</v>
      </c>
      <c r="C330" t="s">
        <v>418</v>
      </c>
      <c r="D330" t="s">
        <v>809</v>
      </c>
      <c r="E330" t="s">
        <v>810</v>
      </c>
      <c r="F330" t="s">
        <v>901</v>
      </c>
      <c r="G330" t="s">
        <v>812</v>
      </c>
      <c r="H330" t="s">
        <v>61</v>
      </c>
      <c r="I330" t="s">
        <v>422</v>
      </c>
      <c r="J330" s="155">
        <v>44104</v>
      </c>
      <c r="K330" t="s">
        <v>859</v>
      </c>
      <c r="L330" t="s">
        <v>2109</v>
      </c>
      <c r="M330" t="s">
        <v>2110</v>
      </c>
      <c r="N330" t="s">
        <v>921</v>
      </c>
      <c r="O330" t="s">
        <v>64</v>
      </c>
      <c r="P330" t="s">
        <v>922</v>
      </c>
      <c r="Q330">
        <v>13535987</v>
      </c>
      <c r="R330" s="143" t="s">
        <v>66</v>
      </c>
      <c r="S330">
        <v>45</v>
      </c>
      <c r="T330" t="s">
        <v>1490</v>
      </c>
      <c r="U330">
        <v>4128068947</v>
      </c>
      <c r="V330" t="s">
        <v>923</v>
      </c>
      <c r="W330" t="s">
        <v>67</v>
      </c>
      <c r="X330" t="s">
        <v>67</v>
      </c>
      <c r="Y330" t="s">
        <v>67</v>
      </c>
      <c r="Z330" t="s">
        <v>67</v>
      </c>
      <c r="AA330" t="s">
        <v>68</v>
      </c>
      <c r="AB330" t="s">
        <v>68</v>
      </c>
      <c r="AC330" t="s">
        <v>68</v>
      </c>
      <c r="AD330" t="s">
        <v>67</v>
      </c>
      <c r="AE330" t="s">
        <v>67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</row>
    <row r="331" spans="1:37">
      <c r="A331">
        <v>182</v>
      </c>
      <c r="B331" t="s">
        <v>13</v>
      </c>
      <c r="C331" t="s">
        <v>418</v>
      </c>
      <c r="D331" t="s">
        <v>809</v>
      </c>
      <c r="E331" t="s">
        <v>810</v>
      </c>
      <c r="F331" t="s">
        <v>895</v>
      </c>
      <c r="G331" t="s">
        <v>812</v>
      </c>
      <c r="H331" t="s">
        <v>61</v>
      </c>
      <c r="I331" t="s">
        <v>422</v>
      </c>
      <c r="J331" s="155">
        <v>44104</v>
      </c>
      <c r="K331" t="s">
        <v>859</v>
      </c>
      <c r="L331" t="s">
        <v>2111</v>
      </c>
      <c r="M331" t="s">
        <v>2112</v>
      </c>
      <c r="N331" t="s">
        <v>924</v>
      </c>
      <c r="O331" t="s">
        <v>102</v>
      </c>
      <c r="P331" t="s">
        <v>925</v>
      </c>
      <c r="Q331">
        <v>31010229</v>
      </c>
      <c r="R331" s="143" t="s">
        <v>66</v>
      </c>
      <c r="S331">
        <v>15</v>
      </c>
      <c r="T331" t="s">
        <v>1724</v>
      </c>
      <c r="U331">
        <v>4128039506</v>
      </c>
      <c r="W331" t="s">
        <v>67</v>
      </c>
      <c r="X331" t="s">
        <v>67</v>
      </c>
      <c r="Y331" t="s">
        <v>67</v>
      </c>
      <c r="Z331" t="s">
        <v>67</v>
      </c>
      <c r="AA331" t="s">
        <v>68</v>
      </c>
      <c r="AB331" t="s">
        <v>68</v>
      </c>
      <c r="AC331" t="s">
        <v>67</v>
      </c>
      <c r="AD331" t="s">
        <v>67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926</v>
      </c>
    </row>
    <row r="332" spans="1:37">
      <c r="A332">
        <v>183</v>
      </c>
      <c r="B332" t="s">
        <v>13</v>
      </c>
      <c r="C332" t="s">
        <v>418</v>
      </c>
      <c r="D332" t="s">
        <v>809</v>
      </c>
      <c r="E332" t="s">
        <v>810</v>
      </c>
      <c r="F332" t="s">
        <v>895</v>
      </c>
      <c r="G332" t="s">
        <v>812</v>
      </c>
      <c r="H332" t="s">
        <v>61</v>
      </c>
      <c r="I332" t="s">
        <v>422</v>
      </c>
      <c r="J332" s="155">
        <v>44104</v>
      </c>
      <c r="K332" t="s">
        <v>859</v>
      </c>
      <c r="L332" t="s">
        <v>2058</v>
      </c>
      <c r="M332" t="s">
        <v>2113</v>
      </c>
      <c r="N332" t="s">
        <v>597</v>
      </c>
      <c r="O332" t="s">
        <v>927</v>
      </c>
      <c r="P332" t="s">
        <v>928</v>
      </c>
      <c r="Q332">
        <v>30300389</v>
      </c>
      <c r="R332" s="143" t="s">
        <v>66</v>
      </c>
      <c r="S332">
        <v>16</v>
      </c>
      <c r="T332" t="s">
        <v>1724</v>
      </c>
      <c r="U332">
        <v>4242776329</v>
      </c>
      <c r="V332" t="s">
        <v>929</v>
      </c>
      <c r="W332" t="s">
        <v>67</v>
      </c>
      <c r="X332" t="s">
        <v>67</v>
      </c>
      <c r="Y332" t="s">
        <v>67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67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</row>
    <row r="333" spans="1:37">
      <c r="A333">
        <v>184</v>
      </c>
      <c r="B333" t="s">
        <v>13</v>
      </c>
      <c r="C333" t="s">
        <v>418</v>
      </c>
      <c r="D333" t="s">
        <v>809</v>
      </c>
      <c r="E333" t="s">
        <v>810</v>
      </c>
      <c r="F333" t="s">
        <v>930</v>
      </c>
      <c r="G333" t="s">
        <v>812</v>
      </c>
      <c r="H333" t="s">
        <v>61</v>
      </c>
      <c r="I333" t="s">
        <v>422</v>
      </c>
      <c r="J333" s="155">
        <v>44104</v>
      </c>
      <c r="K333" t="s">
        <v>859</v>
      </c>
      <c r="L333" t="s">
        <v>2114</v>
      </c>
      <c r="M333" t="s">
        <v>2115</v>
      </c>
      <c r="N333" t="s">
        <v>931</v>
      </c>
      <c r="O333" t="s">
        <v>932</v>
      </c>
      <c r="P333" t="s">
        <v>933</v>
      </c>
      <c r="Q333">
        <v>26902792</v>
      </c>
      <c r="R333" s="143" t="s">
        <v>66</v>
      </c>
      <c r="S333">
        <v>20</v>
      </c>
      <c r="T333" t="s">
        <v>1490</v>
      </c>
      <c r="U333">
        <v>4242080481</v>
      </c>
      <c r="V333" t="s">
        <v>934</v>
      </c>
      <c r="W333" t="s">
        <v>67</v>
      </c>
      <c r="X333" t="s">
        <v>67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67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</row>
    <row r="334" spans="1:37">
      <c r="A334">
        <v>185</v>
      </c>
      <c r="B334" t="s">
        <v>13</v>
      </c>
      <c r="C334" t="s">
        <v>418</v>
      </c>
      <c r="D334" t="s">
        <v>809</v>
      </c>
      <c r="E334" t="s">
        <v>810</v>
      </c>
      <c r="F334" t="s">
        <v>895</v>
      </c>
      <c r="G334" t="s">
        <v>812</v>
      </c>
      <c r="H334" t="s">
        <v>61</v>
      </c>
      <c r="I334" t="s">
        <v>422</v>
      </c>
      <c r="J334" s="155">
        <v>44104</v>
      </c>
      <c r="K334" t="s">
        <v>859</v>
      </c>
      <c r="L334" t="s">
        <v>2091</v>
      </c>
      <c r="M334" t="s">
        <v>2116</v>
      </c>
      <c r="N334" t="s">
        <v>935</v>
      </c>
      <c r="O334" t="s">
        <v>936</v>
      </c>
      <c r="P334" t="s">
        <v>937</v>
      </c>
      <c r="Q334">
        <v>22434415</v>
      </c>
      <c r="R334" s="143" t="s">
        <v>66</v>
      </c>
      <c r="S334">
        <v>28</v>
      </c>
      <c r="T334" t="s">
        <v>1490</v>
      </c>
      <c r="U334">
        <v>4262664939</v>
      </c>
      <c r="V334" t="s">
        <v>938</v>
      </c>
      <c r="W334" t="s">
        <v>67</v>
      </c>
      <c r="X334" t="s">
        <v>67</v>
      </c>
      <c r="Y334" t="s">
        <v>67</v>
      </c>
      <c r="Z334" t="s">
        <v>67</v>
      </c>
      <c r="AA334" t="s">
        <v>68</v>
      </c>
      <c r="AB334" t="s">
        <v>68</v>
      </c>
      <c r="AC334" t="s">
        <v>68</v>
      </c>
      <c r="AD334" t="s">
        <v>68</v>
      </c>
      <c r="AE334" t="s">
        <v>67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</row>
    <row r="335" spans="1:37">
      <c r="A335">
        <v>186</v>
      </c>
      <c r="B335" t="s">
        <v>13</v>
      </c>
      <c r="C335" t="s">
        <v>418</v>
      </c>
      <c r="D335" t="s">
        <v>809</v>
      </c>
      <c r="E335" t="s">
        <v>810</v>
      </c>
      <c r="F335" t="s">
        <v>939</v>
      </c>
      <c r="G335" t="s">
        <v>812</v>
      </c>
      <c r="H335" t="s">
        <v>61</v>
      </c>
      <c r="I335" t="s">
        <v>422</v>
      </c>
      <c r="J335" s="155">
        <v>44104</v>
      </c>
      <c r="K335" t="s">
        <v>859</v>
      </c>
      <c r="L335" t="s">
        <v>2117</v>
      </c>
      <c r="M335" t="s">
        <v>2118</v>
      </c>
      <c r="N335" t="s">
        <v>940</v>
      </c>
      <c r="O335" t="s">
        <v>941</v>
      </c>
      <c r="P335" t="s">
        <v>942</v>
      </c>
      <c r="Q335">
        <v>26283649</v>
      </c>
      <c r="R335" s="143" t="s">
        <v>66</v>
      </c>
      <c r="S335">
        <v>22</v>
      </c>
      <c r="T335" t="s">
        <v>1490</v>
      </c>
      <c r="U335">
        <v>4241397089</v>
      </c>
      <c r="V335" t="s">
        <v>943</v>
      </c>
      <c r="W335" t="s">
        <v>67</v>
      </c>
      <c r="X335" t="s">
        <v>67</v>
      </c>
      <c r="Y335" t="s">
        <v>68</v>
      </c>
      <c r="Z335" t="s">
        <v>67</v>
      </c>
      <c r="AA335" t="s">
        <v>68</v>
      </c>
      <c r="AB335" t="s">
        <v>68</v>
      </c>
      <c r="AC335" t="s">
        <v>68</v>
      </c>
      <c r="AD335" t="s">
        <v>68</v>
      </c>
      <c r="AE335" t="s">
        <v>67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</row>
    <row r="336" spans="1:37">
      <c r="A336">
        <v>187</v>
      </c>
      <c r="B336" t="s">
        <v>13</v>
      </c>
      <c r="C336" t="s">
        <v>418</v>
      </c>
      <c r="D336" t="s">
        <v>809</v>
      </c>
      <c r="E336" t="s">
        <v>810</v>
      </c>
      <c r="F336" t="s">
        <v>855</v>
      </c>
      <c r="G336" t="s">
        <v>812</v>
      </c>
      <c r="H336" t="s">
        <v>61</v>
      </c>
      <c r="I336" t="s">
        <v>422</v>
      </c>
      <c r="J336" s="155">
        <v>44104</v>
      </c>
      <c r="K336" t="s">
        <v>859</v>
      </c>
      <c r="L336" t="s">
        <v>2119</v>
      </c>
      <c r="M336" t="s">
        <v>2120</v>
      </c>
      <c r="N336" t="s">
        <v>886</v>
      </c>
      <c r="O336" t="s">
        <v>120</v>
      </c>
      <c r="P336" t="s">
        <v>944</v>
      </c>
      <c r="Q336">
        <v>31025456</v>
      </c>
      <c r="R336" s="143" t="s">
        <v>66</v>
      </c>
      <c r="S336">
        <v>16</v>
      </c>
      <c r="T336" t="s">
        <v>1724</v>
      </c>
      <c r="U336">
        <v>4143172484</v>
      </c>
      <c r="V336" t="s">
        <v>945</v>
      </c>
      <c r="W336" t="s">
        <v>67</v>
      </c>
      <c r="X336" t="s">
        <v>67</v>
      </c>
      <c r="Y336" t="s">
        <v>67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67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</row>
    <row r="337" spans="1:36">
      <c r="A337">
        <v>188</v>
      </c>
      <c r="B337" t="s">
        <v>13</v>
      </c>
      <c r="C337" t="s">
        <v>418</v>
      </c>
      <c r="D337" t="s">
        <v>809</v>
      </c>
      <c r="E337" t="s">
        <v>810</v>
      </c>
      <c r="F337" t="s">
        <v>855</v>
      </c>
      <c r="G337" t="s">
        <v>812</v>
      </c>
      <c r="H337" t="s">
        <v>61</v>
      </c>
      <c r="I337" t="s">
        <v>422</v>
      </c>
      <c r="J337" s="155">
        <v>44104</v>
      </c>
      <c r="K337" t="s">
        <v>859</v>
      </c>
      <c r="L337" t="s">
        <v>2121</v>
      </c>
      <c r="M337" t="s">
        <v>2122</v>
      </c>
      <c r="N337" t="s">
        <v>946</v>
      </c>
      <c r="P337" t="s">
        <v>947</v>
      </c>
      <c r="Q337">
        <v>14394262</v>
      </c>
      <c r="R337" s="143" t="s">
        <v>66</v>
      </c>
      <c r="S337">
        <v>44</v>
      </c>
      <c r="T337" t="s">
        <v>1490</v>
      </c>
      <c r="U337">
        <v>4141263764</v>
      </c>
      <c r="V337" t="s">
        <v>948</v>
      </c>
      <c r="W337" t="s">
        <v>67</v>
      </c>
      <c r="X337" t="s">
        <v>67</v>
      </c>
      <c r="Y337" t="s">
        <v>67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67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</row>
    <row r="338" spans="1:36">
      <c r="A338">
        <v>189</v>
      </c>
      <c r="B338" t="s">
        <v>13</v>
      </c>
      <c r="C338" t="s">
        <v>418</v>
      </c>
      <c r="D338" t="s">
        <v>809</v>
      </c>
      <c r="E338" t="s">
        <v>810</v>
      </c>
      <c r="F338" t="s">
        <v>855</v>
      </c>
      <c r="G338" t="s">
        <v>812</v>
      </c>
      <c r="H338" t="s">
        <v>61</v>
      </c>
      <c r="I338" t="s">
        <v>422</v>
      </c>
      <c r="J338" s="155">
        <v>44104</v>
      </c>
      <c r="K338" t="s">
        <v>859</v>
      </c>
      <c r="L338" t="s">
        <v>2123</v>
      </c>
      <c r="M338" t="s">
        <v>2124</v>
      </c>
      <c r="N338" t="s">
        <v>949</v>
      </c>
      <c r="O338" t="s">
        <v>532</v>
      </c>
      <c r="P338" t="s">
        <v>950</v>
      </c>
      <c r="Q338">
        <v>29551980</v>
      </c>
      <c r="R338" s="143" t="s">
        <v>66</v>
      </c>
      <c r="S338">
        <v>19</v>
      </c>
      <c r="T338" t="s">
        <v>1490</v>
      </c>
      <c r="U338">
        <v>4263137314</v>
      </c>
      <c r="V338" t="s">
        <v>951</v>
      </c>
      <c r="W338" t="s">
        <v>67</v>
      </c>
      <c r="X338" t="s">
        <v>67</v>
      </c>
      <c r="Y338" t="s">
        <v>68</v>
      </c>
      <c r="Z338" t="s">
        <v>68</v>
      </c>
      <c r="AA338" t="s">
        <v>68</v>
      </c>
      <c r="AB338" t="s">
        <v>67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67</v>
      </c>
      <c r="AJ338" t="s">
        <v>68</v>
      </c>
    </row>
    <row r="339" spans="1:36">
      <c r="A339">
        <v>190</v>
      </c>
      <c r="B339" t="s">
        <v>13</v>
      </c>
      <c r="C339" t="s">
        <v>418</v>
      </c>
      <c r="D339" t="s">
        <v>809</v>
      </c>
      <c r="E339" t="s">
        <v>810</v>
      </c>
      <c r="F339" t="s">
        <v>855</v>
      </c>
      <c r="G339" t="s">
        <v>812</v>
      </c>
      <c r="H339" t="s">
        <v>61</v>
      </c>
      <c r="I339" t="s">
        <v>422</v>
      </c>
      <c r="J339" s="155">
        <v>44104</v>
      </c>
      <c r="K339" t="s">
        <v>859</v>
      </c>
      <c r="L339" t="s">
        <v>2125</v>
      </c>
      <c r="M339" t="s">
        <v>2126</v>
      </c>
      <c r="N339" t="s">
        <v>597</v>
      </c>
      <c r="O339" t="s">
        <v>258</v>
      </c>
      <c r="P339" t="s">
        <v>952</v>
      </c>
      <c r="Q339">
        <v>27451732</v>
      </c>
      <c r="R339" s="143" t="s">
        <v>66</v>
      </c>
      <c r="S339">
        <v>20</v>
      </c>
      <c r="T339" t="s">
        <v>1490</v>
      </c>
      <c r="U339">
        <v>4123196135</v>
      </c>
      <c r="V339" t="s">
        <v>953</v>
      </c>
      <c r="W339" t="s">
        <v>67</v>
      </c>
      <c r="X339" t="s">
        <v>67</v>
      </c>
      <c r="Y339" t="s">
        <v>68</v>
      </c>
      <c r="Z339" t="s">
        <v>67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67</v>
      </c>
      <c r="AJ339" t="s">
        <v>68</v>
      </c>
    </row>
    <row r="340" spans="1:36">
      <c r="A340">
        <v>191</v>
      </c>
      <c r="B340" t="s">
        <v>13</v>
      </c>
      <c r="C340" t="s">
        <v>418</v>
      </c>
      <c r="D340" t="s">
        <v>809</v>
      </c>
      <c r="E340" t="s">
        <v>810</v>
      </c>
      <c r="F340" t="s">
        <v>855</v>
      </c>
      <c r="G340" t="s">
        <v>812</v>
      </c>
      <c r="H340" t="s">
        <v>61</v>
      </c>
      <c r="I340" t="s">
        <v>422</v>
      </c>
      <c r="J340" s="155">
        <v>44104</v>
      </c>
      <c r="K340" t="s">
        <v>859</v>
      </c>
      <c r="L340" t="s">
        <v>2127</v>
      </c>
      <c r="M340" t="s">
        <v>2128</v>
      </c>
      <c r="N340" t="s">
        <v>954</v>
      </c>
      <c r="O340" t="s">
        <v>936</v>
      </c>
      <c r="P340" t="s">
        <v>955</v>
      </c>
      <c r="Q340">
        <v>27472702</v>
      </c>
      <c r="R340" s="143" t="s">
        <v>66</v>
      </c>
      <c r="S340">
        <v>24</v>
      </c>
      <c r="T340" t="s">
        <v>1490</v>
      </c>
      <c r="U340">
        <v>4242418214</v>
      </c>
      <c r="V340" t="s">
        <v>956</v>
      </c>
      <c r="W340" t="s">
        <v>67</v>
      </c>
      <c r="X340" t="s">
        <v>67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</row>
    <row r="341" spans="1:36">
      <c r="A341">
        <v>192</v>
      </c>
      <c r="B341" t="s">
        <v>13</v>
      </c>
      <c r="C341" t="s">
        <v>418</v>
      </c>
      <c r="D341" t="s">
        <v>809</v>
      </c>
      <c r="E341" t="s">
        <v>810</v>
      </c>
      <c r="F341" t="s">
        <v>855</v>
      </c>
      <c r="G341" t="s">
        <v>812</v>
      </c>
      <c r="H341" t="s">
        <v>61</v>
      </c>
      <c r="I341" t="s">
        <v>422</v>
      </c>
      <c r="J341" s="155">
        <v>44104</v>
      </c>
      <c r="K341" t="s">
        <v>859</v>
      </c>
      <c r="L341" t="s">
        <v>2129</v>
      </c>
      <c r="M341" t="s">
        <v>2130</v>
      </c>
      <c r="N341" t="s">
        <v>579</v>
      </c>
      <c r="O341" t="s">
        <v>180</v>
      </c>
      <c r="P341" t="s">
        <v>957</v>
      </c>
      <c r="Q341">
        <v>30138647</v>
      </c>
      <c r="R341" s="143" t="s">
        <v>66</v>
      </c>
      <c r="S341">
        <v>17</v>
      </c>
      <c r="T341" t="s">
        <v>1724</v>
      </c>
      <c r="U341">
        <v>4267173455</v>
      </c>
      <c r="V341" t="s">
        <v>958</v>
      </c>
      <c r="W341" t="s">
        <v>67</v>
      </c>
      <c r="X341" t="s">
        <v>67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</row>
    <row r="342" spans="1:36">
      <c r="A342">
        <v>193</v>
      </c>
      <c r="B342" t="s">
        <v>13</v>
      </c>
      <c r="C342" t="s">
        <v>418</v>
      </c>
      <c r="D342" t="s">
        <v>809</v>
      </c>
      <c r="E342" t="s">
        <v>810</v>
      </c>
      <c r="F342" t="s">
        <v>855</v>
      </c>
      <c r="G342" t="s">
        <v>812</v>
      </c>
      <c r="H342" t="s">
        <v>61</v>
      </c>
      <c r="I342" t="s">
        <v>422</v>
      </c>
      <c r="J342" s="155">
        <v>44104</v>
      </c>
      <c r="K342" t="s">
        <v>859</v>
      </c>
      <c r="L342" t="s">
        <v>2131</v>
      </c>
      <c r="M342" t="s">
        <v>2132</v>
      </c>
      <c r="N342" t="s">
        <v>487</v>
      </c>
      <c r="O342" t="s">
        <v>959</v>
      </c>
      <c r="P342" t="s">
        <v>960</v>
      </c>
      <c r="Q342">
        <v>10940941</v>
      </c>
      <c r="R342" s="143" t="s">
        <v>66</v>
      </c>
      <c r="S342">
        <v>49</v>
      </c>
      <c r="T342" t="s">
        <v>1490</v>
      </c>
      <c r="U342">
        <v>4266042405</v>
      </c>
      <c r="V342" t="s">
        <v>961</v>
      </c>
      <c r="W342" t="s">
        <v>67</v>
      </c>
      <c r="X342" t="s">
        <v>67</v>
      </c>
      <c r="Y342" t="s">
        <v>68</v>
      </c>
      <c r="Z342" t="s">
        <v>67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</row>
    <row r="343" spans="1:36">
      <c r="A343">
        <v>194</v>
      </c>
      <c r="B343" t="s">
        <v>13</v>
      </c>
      <c r="C343" t="s">
        <v>418</v>
      </c>
      <c r="D343" t="s">
        <v>809</v>
      </c>
      <c r="E343" t="s">
        <v>810</v>
      </c>
      <c r="F343" t="s">
        <v>855</v>
      </c>
      <c r="G343" t="s">
        <v>812</v>
      </c>
      <c r="H343" t="s">
        <v>61</v>
      </c>
      <c r="I343" t="s">
        <v>422</v>
      </c>
      <c r="J343" s="155">
        <v>44104</v>
      </c>
      <c r="K343" t="s">
        <v>859</v>
      </c>
      <c r="L343" t="s">
        <v>2133</v>
      </c>
      <c r="M343" t="s">
        <v>2134</v>
      </c>
      <c r="N343" t="s">
        <v>962</v>
      </c>
      <c r="O343" t="s">
        <v>963</v>
      </c>
      <c r="P343" t="s">
        <v>964</v>
      </c>
      <c r="Q343">
        <v>27038675</v>
      </c>
      <c r="R343" s="143" t="s">
        <v>66</v>
      </c>
      <c r="S343">
        <v>20</v>
      </c>
      <c r="T343" t="s">
        <v>1490</v>
      </c>
      <c r="U343">
        <v>4241725192</v>
      </c>
      <c r="V343" t="s">
        <v>965</v>
      </c>
      <c r="W343" t="s">
        <v>68</v>
      </c>
      <c r="X343" t="s">
        <v>67</v>
      </c>
      <c r="Y343" t="s">
        <v>68</v>
      </c>
      <c r="Z343" t="s">
        <v>67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67</v>
      </c>
      <c r="AJ343" t="s">
        <v>68</v>
      </c>
    </row>
    <row r="344" spans="1:36">
      <c r="A344">
        <v>195</v>
      </c>
      <c r="B344" t="s">
        <v>13</v>
      </c>
      <c r="C344" t="s">
        <v>418</v>
      </c>
      <c r="D344" t="s">
        <v>809</v>
      </c>
      <c r="E344" t="s">
        <v>810</v>
      </c>
      <c r="F344" t="s">
        <v>855</v>
      </c>
      <c r="G344" t="s">
        <v>812</v>
      </c>
      <c r="H344" t="s">
        <v>61</v>
      </c>
      <c r="I344" t="s">
        <v>422</v>
      </c>
      <c r="J344" s="155">
        <v>44104</v>
      </c>
      <c r="K344" t="s">
        <v>859</v>
      </c>
      <c r="L344" t="s">
        <v>2135</v>
      </c>
      <c r="M344" t="s">
        <v>2136</v>
      </c>
      <c r="N344" t="s">
        <v>966</v>
      </c>
      <c r="P344" t="s">
        <v>967</v>
      </c>
      <c r="Q344">
        <v>11978052</v>
      </c>
      <c r="R344" s="143" t="s">
        <v>66</v>
      </c>
      <c r="S344">
        <v>46</v>
      </c>
      <c r="T344" t="s">
        <v>1490</v>
      </c>
      <c r="U344">
        <v>4149216403</v>
      </c>
      <c r="V344" t="s">
        <v>968</v>
      </c>
      <c r="W344" t="s">
        <v>68</v>
      </c>
      <c r="X344" t="s">
        <v>67</v>
      </c>
      <c r="Y344" t="s">
        <v>68</v>
      </c>
      <c r="Z344" t="s">
        <v>68</v>
      </c>
      <c r="AA344" t="s">
        <v>68</v>
      </c>
      <c r="AB344" t="s">
        <v>68</v>
      </c>
      <c r="AC344" t="s">
        <v>67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</row>
    <row r="345" spans="1:36">
      <c r="A345">
        <v>196</v>
      </c>
      <c r="B345" t="s">
        <v>13</v>
      </c>
      <c r="C345" t="s">
        <v>418</v>
      </c>
      <c r="D345" t="s">
        <v>809</v>
      </c>
      <c r="E345" t="s">
        <v>810</v>
      </c>
      <c r="F345" t="s">
        <v>855</v>
      </c>
      <c r="G345" t="s">
        <v>812</v>
      </c>
      <c r="H345" t="s">
        <v>61</v>
      </c>
      <c r="I345" t="s">
        <v>422</v>
      </c>
      <c r="J345" s="155">
        <v>44104</v>
      </c>
      <c r="K345" t="s">
        <v>859</v>
      </c>
      <c r="L345" t="s">
        <v>2111</v>
      </c>
      <c r="M345" t="s">
        <v>2137</v>
      </c>
      <c r="N345" t="s">
        <v>696</v>
      </c>
      <c r="O345" t="s">
        <v>969</v>
      </c>
      <c r="P345" t="s">
        <v>970</v>
      </c>
      <c r="Q345">
        <v>31010175</v>
      </c>
      <c r="R345" s="143" t="s">
        <v>66</v>
      </c>
      <c r="S345">
        <v>15</v>
      </c>
      <c r="T345" t="s">
        <v>1724</v>
      </c>
      <c r="U345">
        <v>4168028291</v>
      </c>
      <c r="V345" t="s">
        <v>971</v>
      </c>
      <c r="W345" t="s">
        <v>68</v>
      </c>
      <c r="X345" t="s">
        <v>67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</row>
    <row r="346" spans="1:36">
      <c r="A346">
        <v>197</v>
      </c>
      <c r="B346" t="s">
        <v>13</v>
      </c>
      <c r="C346" t="s">
        <v>418</v>
      </c>
      <c r="D346" t="s">
        <v>809</v>
      </c>
      <c r="E346" t="s">
        <v>810</v>
      </c>
      <c r="F346" t="s">
        <v>855</v>
      </c>
      <c r="G346" t="s">
        <v>812</v>
      </c>
      <c r="H346" t="s">
        <v>61</v>
      </c>
      <c r="I346" t="s">
        <v>422</v>
      </c>
      <c r="J346" s="155">
        <v>44104</v>
      </c>
      <c r="K346" t="s">
        <v>859</v>
      </c>
      <c r="L346" t="s">
        <v>2138</v>
      </c>
      <c r="M346" t="s">
        <v>2139</v>
      </c>
      <c r="N346" t="s">
        <v>972</v>
      </c>
      <c r="O346" t="s">
        <v>973</v>
      </c>
      <c r="P346" t="s">
        <v>974</v>
      </c>
      <c r="Q346">
        <v>27774884</v>
      </c>
      <c r="R346" s="143" t="s">
        <v>66</v>
      </c>
      <c r="S346">
        <v>19</v>
      </c>
      <c r="T346" t="s">
        <v>1490</v>
      </c>
      <c r="U346">
        <v>4143390605</v>
      </c>
      <c r="V346" t="s">
        <v>975</v>
      </c>
      <c r="W346" t="s">
        <v>68</v>
      </c>
      <c r="X346" t="s">
        <v>67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67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</row>
    <row r="347" spans="1:36">
      <c r="A347">
        <v>198</v>
      </c>
      <c r="B347" t="s">
        <v>13</v>
      </c>
      <c r="C347" t="s">
        <v>418</v>
      </c>
      <c r="D347" t="s">
        <v>809</v>
      </c>
      <c r="E347" t="s">
        <v>810</v>
      </c>
      <c r="F347" t="s">
        <v>855</v>
      </c>
      <c r="G347" t="s">
        <v>812</v>
      </c>
      <c r="H347" t="s">
        <v>61</v>
      </c>
      <c r="I347" t="s">
        <v>422</v>
      </c>
      <c r="J347" s="155">
        <v>44104</v>
      </c>
      <c r="K347" t="s">
        <v>859</v>
      </c>
      <c r="L347" t="s">
        <v>2140</v>
      </c>
      <c r="M347" t="s">
        <v>2141</v>
      </c>
      <c r="N347" t="s">
        <v>976</v>
      </c>
      <c r="O347" t="s">
        <v>977</v>
      </c>
      <c r="P347" t="s">
        <v>978</v>
      </c>
      <c r="Q347">
        <v>18369534</v>
      </c>
      <c r="R347" s="143" t="s">
        <v>66</v>
      </c>
      <c r="S347">
        <v>32</v>
      </c>
      <c r="T347" t="s">
        <v>1490</v>
      </c>
      <c r="U347">
        <v>4242363273</v>
      </c>
      <c r="V347" t="s">
        <v>979</v>
      </c>
      <c r="W347" t="s">
        <v>68</v>
      </c>
      <c r="X347" t="s">
        <v>67</v>
      </c>
      <c r="Y347" t="s">
        <v>67</v>
      </c>
      <c r="Z347" t="s">
        <v>67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</row>
    <row r="348" spans="1:36">
      <c r="A348">
        <v>199</v>
      </c>
      <c r="B348" t="s">
        <v>13</v>
      </c>
      <c r="C348" t="s">
        <v>418</v>
      </c>
      <c r="D348" t="s">
        <v>809</v>
      </c>
      <c r="E348" t="s">
        <v>810</v>
      </c>
      <c r="F348" t="s">
        <v>855</v>
      </c>
      <c r="G348" t="s">
        <v>812</v>
      </c>
      <c r="H348" t="s">
        <v>61</v>
      </c>
      <c r="I348" t="s">
        <v>422</v>
      </c>
      <c r="J348" s="155">
        <v>44104</v>
      </c>
      <c r="K348" t="s">
        <v>859</v>
      </c>
      <c r="L348" t="s">
        <v>2111</v>
      </c>
      <c r="M348" t="s">
        <v>2142</v>
      </c>
      <c r="N348" t="s">
        <v>980</v>
      </c>
      <c r="O348" t="s">
        <v>981</v>
      </c>
      <c r="P348" t="s">
        <v>982</v>
      </c>
      <c r="Q348">
        <v>31010249</v>
      </c>
      <c r="R348" s="143" t="s">
        <v>66</v>
      </c>
      <c r="S348">
        <v>15</v>
      </c>
      <c r="T348" t="s">
        <v>1724</v>
      </c>
      <c r="U348">
        <v>4141621976</v>
      </c>
      <c r="V348" t="s">
        <v>983</v>
      </c>
      <c r="W348" t="s">
        <v>68</v>
      </c>
      <c r="X348" t="s">
        <v>67</v>
      </c>
      <c r="Y348" t="s">
        <v>67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</row>
    <row r="349" spans="1:36">
      <c r="A349">
        <v>200</v>
      </c>
      <c r="B349" t="s">
        <v>13</v>
      </c>
      <c r="C349" t="s">
        <v>418</v>
      </c>
      <c r="D349" t="s">
        <v>809</v>
      </c>
      <c r="E349" t="s">
        <v>810</v>
      </c>
      <c r="F349" t="s">
        <v>855</v>
      </c>
      <c r="G349" t="s">
        <v>812</v>
      </c>
      <c r="H349" t="s">
        <v>61</v>
      </c>
      <c r="I349" t="s">
        <v>422</v>
      </c>
      <c r="J349" s="155">
        <v>44104</v>
      </c>
      <c r="K349" t="s">
        <v>859</v>
      </c>
      <c r="L349" t="s">
        <v>2143</v>
      </c>
      <c r="M349" t="s">
        <v>2144</v>
      </c>
      <c r="N349" t="s">
        <v>256</v>
      </c>
      <c r="P349" t="s">
        <v>984</v>
      </c>
      <c r="Q349">
        <v>11130083</v>
      </c>
      <c r="R349" s="143" t="s">
        <v>66</v>
      </c>
      <c r="S349">
        <v>51</v>
      </c>
      <c r="T349" t="s">
        <v>1501</v>
      </c>
      <c r="U349">
        <v>4149165279</v>
      </c>
      <c r="W349" t="s">
        <v>68</v>
      </c>
      <c r="X349" t="s">
        <v>67</v>
      </c>
      <c r="Y349" t="s">
        <v>67</v>
      </c>
      <c r="Z349" t="s">
        <v>67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</row>
    <row r="350" spans="1:36">
      <c r="A350">
        <v>201</v>
      </c>
      <c r="B350" t="s">
        <v>13</v>
      </c>
      <c r="C350" t="s">
        <v>418</v>
      </c>
      <c r="D350" t="s">
        <v>809</v>
      </c>
      <c r="E350" t="s">
        <v>810</v>
      </c>
      <c r="F350" t="s">
        <v>855</v>
      </c>
      <c r="G350" t="s">
        <v>812</v>
      </c>
      <c r="H350" t="s">
        <v>61</v>
      </c>
      <c r="I350" t="s">
        <v>422</v>
      </c>
      <c r="J350" s="155">
        <v>44104</v>
      </c>
      <c r="K350" t="s">
        <v>859</v>
      </c>
      <c r="L350" t="s">
        <v>2145</v>
      </c>
      <c r="M350" t="s">
        <v>2146</v>
      </c>
      <c r="N350" t="s">
        <v>985</v>
      </c>
      <c r="O350" t="s">
        <v>256</v>
      </c>
      <c r="P350" t="s">
        <v>986</v>
      </c>
      <c r="Q350">
        <v>22565541</v>
      </c>
      <c r="R350" s="143" t="s">
        <v>66</v>
      </c>
      <c r="S350">
        <v>26</v>
      </c>
      <c r="T350" t="s">
        <v>1490</v>
      </c>
      <c r="U350">
        <v>4149271278</v>
      </c>
      <c r="V350" t="s">
        <v>987</v>
      </c>
      <c r="W350" t="s">
        <v>68</v>
      </c>
      <c r="X350" t="s">
        <v>67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67</v>
      </c>
      <c r="AJ350" t="s">
        <v>68</v>
      </c>
    </row>
    <row r="351" spans="1:36">
      <c r="A351">
        <v>202</v>
      </c>
      <c r="B351" t="s">
        <v>13</v>
      </c>
      <c r="C351" t="s">
        <v>418</v>
      </c>
      <c r="D351" t="s">
        <v>809</v>
      </c>
      <c r="E351" t="s">
        <v>810</v>
      </c>
      <c r="F351" t="s">
        <v>855</v>
      </c>
      <c r="G351" t="s">
        <v>812</v>
      </c>
      <c r="H351" t="s">
        <v>61</v>
      </c>
      <c r="I351" t="s">
        <v>422</v>
      </c>
      <c r="J351" s="155">
        <v>44104</v>
      </c>
      <c r="K351" t="s">
        <v>859</v>
      </c>
      <c r="L351" t="s">
        <v>2062</v>
      </c>
      <c r="M351" t="s">
        <v>2147</v>
      </c>
      <c r="N351" t="s">
        <v>988</v>
      </c>
      <c r="O351" t="s">
        <v>458</v>
      </c>
      <c r="P351" t="s">
        <v>989</v>
      </c>
      <c r="Q351">
        <v>29905324</v>
      </c>
      <c r="R351" s="143" t="s">
        <v>66</v>
      </c>
      <c r="S351">
        <v>17</v>
      </c>
      <c r="T351" t="s">
        <v>1724</v>
      </c>
      <c r="U351">
        <v>4242103717</v>
      </c>
      <c r="V351" t="s">
        <v>990</v>
      </c>
      <c r="W351" t="s">
        <v>68</v>
      </c>
      <c r="X351" t="s">
        <v>67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</row>
    <row r="352" spans="1:36">
      <c r="A352">
        <v>203</v>
      </c>
      <c r="B352" t="s">
        <v>13</v>
      </c>
      <c r="C352" t="s">
        <v>418</v>
      </c>
      <c r="D352" t="s">
        <v>809</v>
      </c>
      <c r="E352" t="s">
        <v>810</v>
      </c>
      <c r="F352" t="s">
        <v>855</v>
      </c>
      <c r="G352" t="s">
        <v>812</v>
      </c>
      <c r="H352" t="s">
        <v>61</v>
      </c>
      <c r="I352" t="s">
        <v>422</v>
      </c>
      <c r="J352" s="155">
        <v>44104</v>
      </c>
      <c r="K352" t="s">
        <v>859</v>
      </c>
      <c r="L352" t="s">
        <v>2148</v>
      </c>
      <c r="M352" t="s">
        <v>2149</v>
      </c>
      <c r="N352" t="s">
        <v>891</v>
      </c>
      <c r="O352" t="s">
        <v>991</v>
      </c>
      <c r="P352" t="s">
        <v>992</v>
      </c>
      <c r="Q352">
        <v>24697027</v>
      </c>
      <c r="R352" s="143" t="s">
        <v>66</v>
      </c>
      <c r="S352">
        <v>25</v>
      </c>
      <c r="T352" t="s">
        <v>1490</v>
      </c>
      <c r="U352">
        <v>4263156434</v>
      </c>
      <c r="V352" t="s">
        <v>993</v>
      </c>
      <c r="W352" t="s">
        <v>68</v>
      </c>
      <c r="X352" t="s">
        <v>67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67</v>
      </c>
      <c r="AJ352" t="s">
        <v>68</v>
      </c>
    </row>
    <row r="353" spans="1:36">
      <c r="A353">
        <v>204</v>
      </c>
      <c r="B353" t="s">
        <v>13</v>
      </c>
      <c r="C353" t="s">
        <v>418</v>
      </c>
      <c r="D353" t="s">
        <v>809</v>
      </c>
      <c r="E353" t="s">
        <v>810</v>
      </c>
      <c r="F353" t="s">
        <v>855</v>
      </c>
      <c r="G353" t="s">
        <v>812</v>
      </c>
      <c r="H353" t="s">
        <v>61</v>
      </c>
      <c r="I353" t="s">
        <v>422</v>
      </c>
      <c r="J353" s="155">
        <v>44104</v>
      </c>
      <c r="K353" t="s">
        <v>859</v>
      </c>
      <c r="L353" t="s">
        <v>2150</v>
      </c>
      <c r="M353" t="s">
        <v>2151</v>
      </c>
      <c r="N353" t="s">
        <v>994</v>
      </c>
      <c r="O353" t="s">
        <v>995</v>
      </c>
      <c r="P353" t="s">
        <v>996</v>
      </c>
      <c r="Q353">
        <v>6186366</v>
      </c>
      <c r="R353" s="143" t="s">
        <v>66</v>
      </c>
      <c r="S353">
        <v>56</v>
      </c>
      <c r="T353" t="s">
        <v>1501</v>
      </c>
      <c r="U353">
        <v>4242753074</v>
      </c>
      <c r="V353" t="s">
        <v>997</v>
      </c>
      <c r="W353" t="s">
        <v>68</v>
      </c>
      <c r="X353" t="s">
        <v>67</v>
      </c>
      <c r="Y353" t="s">
        <v>68</v>
      </c>
      <c r="Z353" t="s">
        <v>68</v>
      </c>
      <c r="AA353" t="s">
        <v>68</v>
      </c>
      <c r="AB353" t="s">
        <v>68</v>
      </c>
      <c r="AC353" t="s">
        <v>67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</row>
    <row r="354" spans="1:36">
      <c r="A354">
        <v>205</v>
      </c>
      <c r="B354" t="s">
        <v>13</v>
      </c>
      <c r="C354" t="s">
        <v>418</v>
      </c>
      <c r="D354" t="s">
        <v>809</v>
      </c>
      <c r="E354" t="s">
        <v>810</v>
      </c>
      <c r="F354" t="s">
        <v>855</v>
      </c>
      <c r="G354" t="s">
        <v>812</v>
      </c>
      <c r="H354" t="s">
        <v>61</v>
      </c>
      <c r="I354" t="s">
        <v>422</v>
      </c>
      <c r="J354" s="155">
        <v>44104</v>
      </c>
      <c r="K354" t="s">
        <v>859</v>
      </c>
      <c r="L354" t="s">
        <v>2152</v>
      </c>
      <c r="M354" t="s">
        <v>2153</v>
      </c>
      <c r="N354" t="s">
        <v>998</v>
      </c>
      <c r="O354" t="s">
        <v>999</v>
      </c>
      <c r="P354" t="s">
        <v>1000</v>
      </c>
      <c r="Q354">
        <v>25885517</v>
      </c>
      <c r="R354" s="143" t="s">
        <v>66</v>
      </c>
      <c r="S354">
        <v>23</v>
      </c>
      <c r="T354" t="s">
        <v>1490</v>
      </c>
      <c r="U354">
        <v>4242332912</v>
      </c>
      <c r="V354" t="s">
        <v>1001</v>
      </c>
      <c r="W354" t="s">
        <v>68</v>
      </c>
      <c r="X354" t="s">
        <v>67</v>
      </c>
      <c r="Y354" t="s">
        <v>67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</row>
    <row r="355" spans="1:36">
      <c r="A355">
        <v>206</v>
      </c>
      <c r="B355" t="s">
        <v>13</v>
      </c>
      <c r="C355" t="s">
        <v>418</v>
      </c>
      <c r="D355" t="s">
        <v>809</v>
      </c>
      <c r="E355" t="s">
        <v>810</v>
      </c>
      <c r="F355" t="s">
        <v>855</v>
      </c>
      <c r="G355" t="s">
        <v>812</v>
      </c>
      <c r="H355" t="s">
        <v>61</v>
      </c>
      <c r="I355" t="s">
        <v>422</v>
      </c>
      <c r="J355" s="155">
        <v>44104</v>
      </c>
      <c r="K355" t="s">
        <v>859</v>
      </c>
      <c r="L355" t="s">
        <v>2154</v>
      </c>
      <c r="M355" t="s">
        <v>2155</v>
      </c>
      <c r="N355" t="s">
        <v>165</v>
      </c>
      <c r="O355" t="s">
        <v>1002</v>
      </c>
      <c r="P355" t="s">
        <v>1003</v>
      </c>
      <c r="Q355">
        <v>17922934</v>
      </c>
      <c r="R355" s="143" t="s">
        <v>66</v>
      </c>
      <c r="S355">
        <v>33</v>
      </c>
      <c r="T355" t="s">
        <v>1490</v>
      </c>
      <c r="U355">
        <v>4269028656</v>
      </c>
      <c r="V355" t="s">
        <v>1004</v>
      </c>
      <c r="W355" t="s">
        <v>68</v>
      </c>
      <c r="X355" t="s">
        <v>67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</row>
    <row r="356" spans="1:36">
      <c r="A356">
        <v>207</v>
      </c>
      <c r="B356" t="s">
        <v>13</v>
      </c>
      <c r="C356" t="s">
        <v>418</v>
      </c>
      <c r="D356" t="s">
        <v>809</v>
      </c>
      <c r="E356" t="s">
        <v>810</v>
      </c>
      <c r="F356" t="s">
        <v>855</v>
      </c>
      <c r="G356" t="s">
        <v>812</v>
      </c>
      <c r="H356" t="s">
        <v>61</v>
      </c>
      <c r="I356" t="s">
        <v>422</v>
      </c>
      <c r="J356" s="155">
        <v>44104</v>
      </c>
      <c r="K356" t="s">
        <v>859</v>
      </c>
      <c r="L356" t="s">
        <v>2156</v>
      </c>
      <c r="M356" t="s">
        <v>2157</v>
      </c>
      <c r="N356" t="s">
        <v>1005</v>
      </c>
      <c r="O356" t="s">
        <v>886</v>
      </c>
      <c r="P356" t="s">
        <v>1006</v>
      </c>
      <c r="Q356">
        <v>24334758</v>
      </c>
      <c r="R356" s="143" t="s">
        <v>66</v>
      </c>
      <c r="S356">
        <v>26</v>
      </c>
      <c r="T356" t="s">
        <v>1490</v>
      </c>
      <c r="U356">
        <v>412972961</v>
      </c>
      <c r="V356" t="s">
        <v>1007</v>
      </c>
      <c r="W356" t="s">
        <v>68</v>
      </c>
      <c r="X356" t="s">
        <v>67</v>
      </c>
      <c r="Y356" t="s">
        <v>68</v>
      </c>
      <c r="Z356" t="s">
        <v>67</v>
      </c>
      <c r="AA356" t="s">
        <v>68</v>
      </c>
      <c r="AB356" t="s">
        <v>68</v>
      </c>
      <c r="AC356" t="s">
        <v>68</v>
      </c>
      <c r="AD356" t="s">
        <v>67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</row>
    <row r="357" spans="1:36">
      <c r="A357">
        <v>208</v>
      </c>
      <c r="B357" t="s">
        <v>13</v>
      </c>
      <c r="C357" t="s">
        <v>418</v>
      </c>
      <c r="D357" t="s">
        <v>809</v>
      </c>
      <c r="E357" t="s">
        <v>810</v>
      </c>
      <c r="F357" t="s">
        <v>855</v>
      </c>
      <c r="G357" t="s">
        <v>812</v>
      </c>
      <c r="H357" t="s">
        <v>61</v>
      </c>
      <c r="I357" t="s">
        <v>422</v>
      </c>
      <c r="J357" s="155">
        <v>44104</v>
      </c>
      <c r="K357" t="s">
        <v>859</v>
      </c>
      <c r="L357" t="s">
        <v>2158</v>
      </c>
      <c r="M357" t="s">
        <v>2159</v>
      </c>
      <c r="N357" t="s">
        <v>748</v>
      </c>
      <c r="O357" t="s">
        <v>1008</v>
      </c>
      <c r="P357" t="s">
        <v>1009</v>
      </c>
      <c r="Q357">
        <v>24477582</v>
      </c>
      <c r="R357" s="143" t="s">
        <v>66</v>
      </c>
      <c r="S357">
        <v>28</v>
      </c>
      <c r="T357" t="s">
        <v>1490</v>
      </c>
      <c r="U357">
        <v>4128251351</v>
      </c>
      <c r="V357" t="s">
        <v>1010</v>
      </c>
      <c r="W357" t="s">
        <v>68</v>
      </c>
      <c r="X357" t="s">
        <v>67</v>
      </c>
      <c r="Y357" t="s">
        <v>67</v>
      </c>
      <c r="Z357" t="s">
        <v>67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</row>
    <row r="358" spans="1:36">
      <c r="A358">
        <v>209</v>
      </c>
      <c r="B358" t="s">
        <v>13</v>
      </c>
      <c r="C358" t="s">
        <v>418</v>
      </c>
      <c r="D358" t="s">
        <v>809</v>
      </c>
      <c r="E358" t="s">
        <v>810</v>
      </c>
      <c r="F358" t="s">
        <v>855</v>
      </c>
      <c r="G358" t="s">
        <v>812</v>
      </c>
      <c r="H358" t="s">
        <v>61</v>
      </c>
      <c r="I358" t="s">
        <v>422</v>
      </c>
      <c r="J358" s="155">
        <v>44104</v>
      </c>
      <c r="K358" t="s">
        <v>859</v>
      </c>
      <c r="L358" t="s">
        <v>2160</v>
      </c>
      <c r="M358" t="s">
        <v>2161</v>
      </c>
      <c r="N358" t="s">
        <v>166</v>
      </c>
      <c r="O358" t="s">
        <v>1011</v>
      </c>
      <c r="P358" t="s">
        <v>1012</v>
      </c>
      <c r="Q358">
        <v>13952119</v>
      </c>
      <c r="R358" s="143" t="s">
        <v>66</v>
      </c>
      <c r="S358">
        <v>43</v>
      </c>
      <c r="T358" t="s">
        <v>1490</v>
      </c>
      <c r="U358">
        <v>4241428583</v>
      </c>
      <c r="V358" t="s">
        <v>1013</v>
      </c>
      <c r="W358" t="s">
        <v>68</v>
      </c>
      <c r="X358" t="s">
        <v>67</v>
      </c>
      <c r="Y358" t="s">
        <v>67</v>
      </c>
      <c r="Z358" t="s">
        <v>67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</row>
    <row r="359" spans="1:36">
      <c r="A359">
        <v>210</v>
      </c>
      <c r="B359" t="s">
        <v>13</v>
      </c>
      <c r="C359" t="s">
        <v>418</v>
      </c>
      <c r="D359" t="s">
        <v>809</v>
      </c>
      <c r="E359" t="s">
        <v>810</v>
      </c>
      <c r="F359" t="s">
        <v>855</v>
      </c>
      <c r="G359" t="s">
        <v>812</v>
      </c>
      <c r="H359" t="s">
        <v>61</v>
      </c>
      <c r="I359" t="s">
        <v>422</v>
      </c>
      <c r="J359" s="155">
        <v>44104</v>
      </c>
      <c r="K359" t="s">
        <v>859</v>
      </c>
      <c r="L359" t="s">
        <v>2162</v>
      </c>
      <c r="M359" t="s">
        <v>2163</v>
      </c>
      <c r="N359" t="s">
        <v>539</v>
      </c>
      <c r="O359" t="s">
        <v>198</v>
      </c>
      <c r="P359" t="s">
        <v>1014</v>
      </c>
      <c r="Q359">
        <v>26739186</v>
      </c>
      <c r="R359" s="143" t="s">
        <v>66</v>
      </c>
      <c r="S359">
        <v>23</v>
      </c>
      <c r="T359" t="s">
        <v>1490</v>
      </c>
      <c r="U359">
        <v>4142042775</v>
      </c>
      <c r="V359" t="s">
        <v>1015</v>
      </c>
      <c r="W359" t="s">
        <v>68</v>
      </c>
      <c r="X359" t="s">
        <v>67</v>
      </c>
      <c r="Y359" t="s">
        <v>67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</row>
    <row r="360" spans="1:36">
      <c r="A360">
        <v>211</v>
      </c>
      <c r="B360" t="s">
        <v>13</v>
      </c>
      <c r="C360" t="s">
        <v>418</v>
      </c>
      <c r="D360" t="s">
        <v>809</v>
      </c>
      <c r="E360" t="s">
        <v>810</v>
      </c>
      <c r="F360" t="s">
        <v>855</v>
      </c>
      <c r="G360" t="s">
        <v>812</v>
      </c>
      <c r="H360" t="s">
        <v>61</v>
      </c>
      <c r="I360" t="s">
        <v>422</v>
      </c>
      <c r="J360" s="155">
        <v>44104</v>
      </c>
      <c r="K360" t="s">
        <v>859</v>
      </c>
      <c r="L360" t="s">
        <v>2164</v>
      </c>
      <c r="M360" t="s">
        <v>2165</v>
      </c>
      <c r="N360" t="s">
        <v>1016</v>
      </c>
      <c r="O360" t="s">
        <v>1017</v>
      </c>
      <c r="P360" t="s">
        <v>1018</v>
      </c>
      <c r="Q360">
        <v>31263329</v>
      </c>
      <c r="R360" s="143" t="s">
        <v>66</v>
      </c>
      <c r="S360">
        <v>14</v>
      </c>
      <c r="T360" t="s">
        <v>1724</v>
      </c>
      <c r="U360">
        <v>4242535108</v>
      </c>
      <c r="V360" t="s">
        <v>1019</v>
      </c>
      <c r="W360" t="s">
        <v>68</v>
      </c>
      <c r="X360" t="s">
        <v>67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67</v>
      </c>
      <c r="AI360" t="s">
        <v>68</v>
      </c>
      <c r="AJ360" t="s">
        <v>68</v>
      </c>
    </row>
    <row r="361" spans="1:36">
      <c r="A361">
        <v>212</v>
      </c>
      <c r="B361" t="s">
        <v>13</v>
      </c>
      <c r="C361" t="s">
        <v>418</v>
      </c>
      <c r="D361" t="s">
        <v>809</v>
      </c>
      <c r="E361" t="s">
        <v>810</v>
      </c>
      <c r="F361" t="s">
        <v>855</v>
      </c>
      <c r="G361" t="s">
        <v>812</v>
      </c>
      <c r="H361" t="s">
        <v>61</v>
      </c>
      <c r="I361" t="s">
        <v>422</v>
      </c>
      <c r="J361" s="155">
        <v>44104</v>
      </c>
      <c r="K361" t="s">
        <v>859</v>
      </c>
      <c r="L361" t="s">
        <v>2091</v>
      </c>
      <c r="M361" t="s">
        <v>2166</v>
      </c>
      <c r="N361" t="s">
        <v>1020</v>
      </c>
      <c r="O361" t="s">
        <v>90</v>
      </c>
      <c r="P361" t="s">
        <v>1021</v>
      </c>
      <c r="Q361">
        <v>22434423</v>
      </c>
      <c r="R361" s="143" t="s">
        <v>66</v>
      </c>
      <c r="S361">
        <v>26</v>
      </c>
      <c r="T361" t="s">
        <v>1490</v>
      </c>
      <c r="U361">
        <v>4129504831</v>
      </c>
      <c r="V361" t="s">
        <v>1022</v>
      </c>
      <c r="W361" t="s">
        <v>68</v>
      </c>
      <c r="X361" t="s">
        <v>67</v>
      </c>
      <c r="Y361" t="s">
        <v>68</v>
      </c>
      <c r="Z361" t="s">
        <v>68</v>
      </c>
      <c r="AA361" t="s">
        <v>68</v>
      </c>
      <c r="AB361" t="s">
        <v>67</v>
      </c>
      <c r="AC361" t="s">
        <v>68</v>
      </c>
      <c r="AD361" t="s">
        <v>67</v>
      </c>
      <c r="AE361" t="s">
        <v>68</v>
      </c>
      <c r="AF361" t="s">
        <v>68</v>
      </c>
      <c r="AG361" t="s">
        <v>68</v>
      </c>
      <c r="AH361" t="s">
        <v>67</v>
      </c>
      <c r="AI361" t="s">
        <v>68</v>
      </c>
      <c r="AJ361" t="s">
        <v>68</v>
      </c>
    </row>
    <row r="362" spans="1:36">
      <c r="A362">
        <v>213</v>
      </c>
      <c r="B362" t="s">
        <v>13</v>
      </c>
      <c r="C362" t="s">
        <v>418</v>
      </c>
      <c r="D362" t="s">
        <v>809</v>
      </c>
      <c r="E362" t="s">
        <v>810</v>
      </c>
      <c r="F362" t="s">
        <v>855</v>
      </c>
      <c r="G362" t="s">
        <v>812</v>
      </c>
      <c r="H362" t="s">
        <v>61</v>
      </c>
      <c r="I362" t="s">
        <v>422</v>
      </c>
      <c r="J362" s="155">
        <v>44104</v>
      </c>
      <c r="K362" t="s">
        <v>859</v>
      </c>
      <c r="L362" t="s">
        <v>2167</v>
      </c>
      <c r="M362" t="s">
        <v>2168</v>
      </c>
      <c r="N362" t="s">
        <v>891</v>
      </c>
      <c r="O362" t="s">
        <v>1023</v>
      </c>
      <c r="P362" t="s">
        <v>1024</v>
      </c>
      <c r="Q362">
        <v>12391525</v>
      </c>
      <c r="R362" s="143" t="s">
        <v>66</v>
      </c>
      <c r="S362">
        <v>47</v>
      </c>
      <c r="T362" t="s">
        <v>1490</v>
      </c>
      <c r="U362">
        <v>4140215674</v>
      </c>
      <c r="V362" t="s">
        <v>1025</v>
      </c>
      <c r="W362" t="s">
        <v>68</v>
      </c>
      <c r="X362" t="s">
        <v>67</v>
      </c>
      <c r="Y362" t="s">
        <v>67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</row>
    <row r="363" spans="1:36">
      <c r="A363">
        <v>214</v>
      </c>
      <c r="B363" t="s">
        <v>13</v>
      </c>
      <c r="C363" t="s">
        <v>418</v>
      </c>
      <c r="D363" t="s">
        <v>809</v>
      </c>
      <c r="E363" t="s">
        <v>810</v>
      </c>
      <c r="F363" t="s">
        <v>855</v>
      </c>
      <c r="G363" t="s">
        <v>812</v>
      </c>
      <c r="H363" t="s">
        <v>61</v>
      </c>
      <c r="I363" t="s">
        <v>422</v>
      </c>
      <c r="J363" s="155">
        <v>44104</v>
      </c>
      <c r="K363" t="s">
        <v>859</v>
      </c>
      <c r="L363" t="s">
        <v>2169</v>
      </c>
      <c r="M363" t="s">
        <v>2170</v>
      </c>
      <c r="N363" t="s">
        <v>962</v>
      </c>
      <c r="O363" t="s">
        <v>962</v>
      </c>
      <c r="P363" t="s">
        <v>1026</v>
      </c>
      <c r="Q363">
        <v>23577763</v>
      </c>
      <c r="R363" s="143" t="s">
        <v>66</v>
      </c>
      <c r="S363">
        <v>28</v>
      </c>
      <c r="T363" t="s">
        <v>1490</v>
      </c>
      <c r="U363">
        <v>4120563303</v>
      </c>
      <c r="V363" t="s">
        <v>1027</v>
      </c>
      <c r="W363" t="s">
        <v>68</v>
      </c>
      <c r="X363" t="s">
        <v>67</v>
      </c>
      <c r="Y363" t="s">
        <v>67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</row>
    <row r="364" spans="1:36">
      <c r="A364">
        <v>215</v>
      </c>
      <c r="B364" t="s">
        <v>13</v>
      </c>
      <c r="C364" t="s">
        <v>418</v>
      </c>
      <c r="D364" t="s">
        <v>809</v>
      </c>
      <c r="E364" t="s">
        <v>810</v>
      </c>
      <c r="F364" t="s">
        <v>855</v>
      </c>
      <c r="G364" t="s">
        <v>812</v>
      </c>
      <c r="H364" t="s">
        <v>61</v>
      </c>
      <c r="I364" t="s">
        <v>422</v>
      </c>
      <c r="J364" s="155">
        <v>44104</v>
      </c>
      <c r="K364" t="s">
        <v>859</v>
      </c>
      <c r="L364" t="s">
        <v>2171</v>
      </c>
      <c r="M364" t="s">
        <v>2172</v>
      </c>
      <c r="N364" t="s">
        <v>1028</v>
      </c>
      <c r="O364" t="s">
        <v>100</v>
      </c>
      <c r="P364" t="s">
        <v>1029</v>
      </c>
      <c r="Q364">
        <v>24064381</v>
      </c>
      <c r="R364" s="143" t="s">
        <v>66</v>
      </c>
      <c r="S364">
        <v>26</v>
      </c>
      <c r="T364" t="s">
        <v>1490</v>
      </c>
      <c r="U364">
        <v>4143247535</v>
      </c>
      <c r="V364" t="s">
        <v>1030</v>
      </c>
      <c r="W364" t="s">
        <v>68</v>
      </c>
      <c r="X364" t="s">
        <v>67</v>
      </c>
      <c r="Y364" t="s">
        <v>68</v>
      </c>
      <c r="Z364" t="s">
        <v>67</v>
      </c>
      <c r="AA364" t="s">
        <v>68</v>
      </c>
      <c r="AB364" t="s">
        <v>68</v>
      </c>
      <c r="AC364" t="s">
        <v>68</v>
      </c>
      <c r="AD364" t="s">
        <v>68</v>
      </c>
      <c r="AE364" t="s">
        <v>67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</row>
    <row r="365" spans="1:36">
      <c r="A365">
        <v>216</v>
      </c>
      <c r="B365" t="s">
        <v>13</v>
      </c>
      <c r="C365" t="s">
        <v>418</v>
      </c>
      <c r="D365" t="s">
        <v>809</v>
      </c>
      <c r="E365" t="s">
        <v>810</v>
      </c>
      <c r="F365" t="s">
        <v>855</v>
      </c>
      <c r="G365" t="s">
        <v>812</v>
      </c>
      <c r="H365" t="s">
        <v>61</v>
      </c>
      <c r="I365" t="s">
        <v>422</v>
      </c>
      <c r="J365" s="155">
        <v>44104</v>
      </c>
      <c r="K365" t="s">
        <v>859</v>
      </c>
      <c r="L365" t="s">
        <v>2171</v>
      </c>
      <c r="M365" t="s">
        <v>2173</v>
      </c>
      <c r="N365" t="s">
        <v>662</v>
      </c>
      <c r="O365" t="s">
        <v>1031</v>
      </c>
      <c r="P365" t="s">
        <v>1032</v>
      </c>
      <c r="Q365">
        <v>24064329</v>
      </c>
      <c r="R365" s="143" t="s">
        <v>66</v>
      </c>
      <c r="S365">
        <v>25</v>
      </c>
      <c r="T365" t="s">
        <v>1490</v>
      </c>
      <c r="W365" t="s">
        <v>68</v>
      </c>
      <c r="X365" t="s">
        <v>67</v>
      </c>
      <c r="Y365" t="s">
        <v>67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</row>
    <row r="366" spans="1:36">
      <c r="A366">
        <v>217</v>
      </c>
      <c r="B366" t="s">
        <v>13</v>
      </c>
      <c r="C366" t="s">
        <v>418</v>
      </c>
      <c r="D366" t="s">
        <v>809</v>
      </c>
      <c r="E366" t="s">
        <v>810</v>
      </c>
      <c r="F366" t="s">
        <v>855</v>
      </c>
      <c r="G366" t="s">
        <v>812</v>
      </c>
      <c r="H366" t="s">
        <v>61</v>
      </c>
      <c r="I366" t="s">
        <v>422</v>
      </c>
      <c r="J366" s="155">
        <v>44104</v>
      </c>
      <c r="K366" t="s">
        <v>859</v>
      </c>
      <c r="L366" t="s">
        <v>2138</v>
      </c>
      <c r="M366" t="s">
        <v>2174</v>
      </c>
      <c r="N366" t="s">
        <v>487</v>
      </c>
      <c r="O366" t="s">
        <v>936</v>
      </c>
      <c r="P366" t="s">
        <v>1033</v>
      </c>
      <c r="Q366">
        <v>27774577</v>
      </c>
      <c r="R366" s="143" t="s">
        <v>66</v>
      </c>
      <c r="S366">
        <v>19</v>
      </c>
      <c r="T366" t="s">
        <v>1490</v>
      </c>
      <c r="U366">
        <v>4242406269</v>
      </c>
      <c r="W366" t="s">
        <v>68</v>
      </c>
      <c r="X366" t="s">
        <v>67</v>
      </c>
      <c r="Y366" t="s">
        <v>68</v>
      </c>
      <c r="Z366" t="s">
        <v>68</v>
      </c>
      <c r="AA366" t="s">
        <v>68</v>
      </c>
      <c r="AB366" t="s">
        <v>67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</row>
    <row r="367" spans="1:36">
      <c r="A367">
        <v>218</v>
      </c>
      <c r="B367" t="s">
        <v>13</v>
      </c>
      <c r="C367" t="s">
        <v>418</v>
      </c>
      <c r="D367" t="s">
        <v>809</v>
      </c>
      <c r="E367" t="s">
        <v>810</v>
      </c>
      <c r="F367" t="s">
        <v>855</v>
      </c>
      <c r="G367" t="s">
        <v>812</v>
      </c>
      <c r="H367" t="s">
        <v>61</v>
      </c>
      <c r="I367" t="s">
        <v>422</v>
      </c>
      <c r="J367" s="155">
        <v>44104</v>
      </c>
      <c r="K367" t="s">
        <v>859</v>
      </c>
      <c r="L367" t="s">
        <v>2093</v>
      </c>
      <c r="M367" t="s">
        <v>2175</v>
      </c>
      <c r="N367" t="s">
        <v>1034</v>
      </c>
      <c r="O367" t="s">
        <v>1035</v>
      </c>
      <c r="P367" t="s">
        <v>1036</v>
      </c>
      <c r="Q367">
        <v>18221880</v>
      </c>
      <c r="R367" s="143" t="s">
        <v>66</v>
      </c>
      <c r="S367">
        <v>33</v>
      </c>
      <c r="T367" t="s">
        <v>1490</v>
      </c>
      <c r="U367">
        <v>4143830658</v>
      </c>
      <c r="V367" t="s">
        <v>1037</v>
      </c>
      <c r="W367" t="s">
        <v>68</v>
      </c>
      <c r="X367" t="s">
        <v>67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</row>
    <row r="368" spans="1:36">
      <c r="A368">
        <v>219</v>
      </c>
      <c r="B368" t="s">
        <v>13</v>
      </c>
      <c r="C368" t="s">
        <v>418</v>
      </c>
      <c r="D368" t="s">
        <v>809</v>
      </c>
      <c r="E368" t="s">
        <v>810</v>
      </c>
      <c r="F368" t="s">
        <v>855</v>
      </c>
      <c r="G368" t="s">
        <v>812</v>
      </c>
      <c r="H368" t="s">
        <v>61</v>
      </c>
      <c r="I368" t="s">
        <v>422</v>
      </c>
      <c r="J368" s="155">
        <v>44104</v>
      </c>
      <c r="K368" t="s">
        <v>859</v>
      </c>
      <c r="L368" t="s">
        <v>2077</v>
      </c>
      <c r="M368" t="s">
        <v>2176</v>
      </c>
      <c r="N368" t="s">
        <v>487</v>
      </c>
      <c r="P368" t="s">
        <v>1038</v>
      </c>
      <c r="Q368">
        <v>29683446</v>
      </c>
      <c r="R368" s="143" t="s">
        <v>66</v>
      </c>
      <c r="S368">
        <v>18</v>
      </c>
      <c r="T368" t="s">
        <v>1490</v>
      </c>
      <c r="W368" t="s">
        <v>68</v>
      </c>
      <c r="X368" t="s">
        <v>67</v>
      </c>
      <c r="Y368" t="s">
        <v>67</v>
      </c>
      <c r="Z368" t="s">
        <v>68</v>
      </c>
      <c r="AA368" t="s">
        <v>68</v>
      </c>
      <c r="AB368" t="s">
        <v>67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</row>
    <row r="369" spans="1:37">
      <c r="A369">
        <v>220</v>
      </c>
      <c r="B369" t="s">
        <v>13</v>
      </c>
      <c r="C369" t="s">
        <v>418</v>
      </c>
      <c r="D369" t="s">
        <v>809</v>
      </c>
      <c r="E369" t="s">
        <v>810</v>
      </c>
      <c r="F369" t="s">
        <v>855</v>
      </c>
      <c r="G369" t="s">
        <v>812</v>
      </c>
      <c r="H369" t="s">
        <v>61</v>
      </c>
      <c r="I369" t="s">
        <v>422</v>
      </c>
      <c r="J369" s="155">
        <v>44104</v>
      </c>
      <c r="K369" t="s">
        <v>859</v>
      </c>
      <c r="L369" t="s">
        <v>2177</v>
      </c>
      <c r="M369" t="s">
        <v>2178</v>
      </c>
      <c r="N369" t="s">
        <v>1039</v>
      </c>
      <c r="O369" t="s">
        <v>1040</v>
      </c>
      <c r="P369" t="s">
        <v>1041</v>
      </c>
      <c r="Q369">
        <v>17123164</v>
      </c>
      <c r="R369" s="143" t="s">
        <v>66</v>
      </c>
      <c r="S369">
        <v>35</v>
      </c>
      <c r="T369" t="s">
        <v>1490</v>
      </c>
      <c r="U369">
        <v>4268179055</v>
      </c>
      <c r="W369" t="s">
        <v>68</v>
      </c>
      <c r="X369" t="s">
        <v>67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</row>
    <row r="370" spans="1:37">
      <c r="A370">
        <v>221</v>
      </c>
      <c r="B370" t="s">
        <v>13</v>
      </c>
      <c r="C370" t="s">
        <v>418</v>
      </c>
      <c r="D370" t="s">
        <v>809</v>
      </c>
      <c r="E370" t="s">
        <v>810</v>
      </c>
      <c r="F370" t="s">
        <v>855</v>
      </c>
      <c r="G370" t="s">
        <v>812</v>
      </c>
      <c r="H370" t="s">
        <v>61</v>
      </c>
      <c r="I370" t="s">
        <v>422</v>
      </c>
      <c r="J370" s="155">
        <v>44104</v>
      </c>
      <c r="K370" t="s">
        <v>859</v>
      </c>
      <c r="L370" t="s">
        <v>2179</v>
      </c>
      <c r="M370" t="s">
        <v>2180</v>
      </c>
      <c r="N370" t="s">
        <v>64</v>
      </c>
      <c r="O370" t="s">
        <v>177</v>
      </c>
      <c r="P370" t="s">
        <v>1042</v>
      </c>
      <c r="Q370">
        <v>26573235</v>
      </c>
      <c r="R370" s="143" t="s">
        <v>66</v>
      </c>
      <c r="S370">
        <v>21</v>
      </c>
      <c r="T370" t="s">
        <v>1490</v>
      </c>
      <c r="W370" t="s">
        <v>68</v>
      </c>
      <c r="X370" t="s">
        <v>67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</row>
    <row r="371" spans="1:37">
      <c r="A371">
        <v>222</v>
      </c>
      <c r="B371" t="s">
        <v>13</v>
      </c>
      <c r="C371" t="s">
        <v>418</v>
      </c>
      <c r="D371" t="s">
        <v>1043</v>
      </c>
      <c r="E371" t="s">
        <v>1044</v>
      </c>
      <c r="F371" t="s">
        <v>1045</v>
      </c>
      <c r="G371" t="s">
        <v>812</v>
      </c>
      <c r="H371" t="s">
        <v>61</v>
      </c>
      <c r="I371" t="s">
        <v>422</v>
      </c>
      <c r="J371" s="155">
        <v>44104</v>
      </c>
      <c r="K371" t="s">
        <v>423</v>
      </c>
      <c r="L371" t="s">
        <v>2181</v>
      </c>
      <c r="M371" t="s">
        <v>2182</v>
      </c>
      <c r="N371" t="s">
        <v>1046</v>
      </c>
      <c r="O371" t="s">
        <v>1047</v>
      </c>
      <c r="P371" t="s">
        <v>1048</v>
      </c>
      <c r="Q371">
        <v>17693495</v>
      </c>
      <c r="R371" s="143" t="s">
        <v>66</v>
      </c>
      <c r="S371">
        <v>34</v>
      </c>
      <c r="T371" t="s">
        <v>1490</v>
      </c>
      <c r="U371" t="s">
        <v>1049</v>
      </c>
      <c r="W371" t="s">
        <v>68</v>
      </c>
      <c r="X371" t="s">
        <v>725</v>
      </c>
      <c r="Y371" t="s">
        <v>67</v>
      </c>
      <c r="Z371" t="s">
        <v>725</v>
      </c>
      <c r="AA371" t="s">
        <v>743</v>
      </c>
      <c r="AB371" t="s">
        <v>68</v>
      </c>
      <c r="AC371" t="s">
        <v>725</v>
      </c>
      <c r="AD371" t="s">
        <v>725</v>
      </c>
      <c r="AE371" t="s">
        <v>725</v>
      </c>
      <c r="AF371" t="s">
        <v>68</v>
      </c>
      <c r="AG371" t="s">
        <v>725</v>
      </c>
      <c r="AH371" t="s">
        <v>68</v>
      </c>
      <c r="AI371" t="s">
        <v>68</v>
      </c>
      <c r="AJ371" t="s">
        <v>68</v>
      </c>
    </row>
    <row r="372" spans="1:37">
      <c r="A372">
        <v>223</v>
      </c>
      <c r="B372" t="s">
        <v>13</v>
      </c>
      <c r="C372" t="s">
        <v>418</v>
      </c>
      <c r="D372" t="s">
        <v>1043</v>
      </c>
      <c r="E372" t="s">
        <v>1044</v>
      </c>
      <c r="F372" t="s">
        <v>1045</v>
      </c>
      <c r="G372" t="s">
        <v>812</v>
      </c>
      <c r="H372" t="s">
        <v>61</v>
      </c>
      <c r="I372" t="s">
        <v>422</v>
      </c>
      <c r="J372" s="155">
        <v>44104</v>
      </c>
      <c r="K372" t="s">
        <v>423</v>
      </c>
      <c r="L372" t="s">
        <v>2183</v>
      </c>
      <c r="M372" t="s">
        <v>2184</v>
      </c>
      <c r="N372" t="s">
        <v>177</v>
      </c>
      <c r="O372" t="s">
        <v>962</v>
      </c>
      <c r="P372" t="s">
        <v>1050</v>
      </c>
      <c r="Q372">
        <v>5118069</v>
      </c>
      <c r="R372" s="143" t="s">
        <v>66</v>
      </c>
      <c r="S372">
        <v>92</v>
      </c>
      <c r="T372" t="s">
        <v>1501</v>
      </c>
      <c r="U372" t="s">
        <v>1049</v>
      </c>
      <c r="W372" t="s">
        <v>68</v>
      </c>
      <c r="X372" t="s">
        <v>725</v>
      </c>
      <c r="Y372" t="s">
        <v>67</v>
      </c>
      <c r="Z372" t="s">
        <v>743</v>
      </c>
      <c r="AA372" t="s">
        <v>743</v>
      </c>
      <c r="AB372" t="s">
        <v>68</v>
      </c>
      <c r="AC372" t="s">
        <v>725</v>
      </c>
      <c r="AD372" t="s">
        <v>743</v>
      </c>
      <c r="AE372" t="s">
        <v>743</v>
      </c>
      <c r="AF372" t="s">
        <v>68</v>
      </c>
      <c r="AG372" t="s">
        <v>725</v>
      </c>
      <c r="AH372" t="s">
        <v>68</v>
      </c>
      <c r="AI372" t="s">
        <v>68</v>
      </c>
      <c r="AJ372" t="s">
        <v>68</v>
      </c>
    </row>
    <row r="373" spans="1:37">
      <c r="A373">
        <v>224</v>
      </c>
      <c r="B373" t="s">
        <v>13</v>
      </c>
      <c r="C373" t="s">
        <v>418</v>
      </c>
      <c r="D373" t="s">
        <v>1043</v>
      </c>
      <c r="E373" t="s">
        <v>1044</v>
      </c>
      <c r="F373" t="s">
        <v>1045</v>
      </c>
      <c r="G373" t="s">
        <v>812</v>
      </c>
      <c r="H373" t="s">
        <v>61</v>
      </c>
      <c r="I373" t="s">
        <v>422</v>
      </c>
      <c r="J373" s="155">
        <v>44104</v>
      </c>
      <c r="K373" t="s">
        <v>423</v>
      </c>
      <c r="L373" t="s">
        <v>2185</v>
      </c>
      <c r="M373" t="s">
        <v>2186</v>
      </c>
      <c r="N373" t="s">
        <v>125</v>
      </c>
      <c r="O373" t="s">
        <v>1051</v>
      </c>
      <c r="P373" t="s">
        <v>1052</v>
      </c>
      <c r="Q373">
        <v>3229356</v>
      </c>
      <c r="R373" s="143" t="s">
        <v>66</v>
      </c>
      <c r="S373">
        <v>90</v>
      </c>
      <c r="T373" t="s">
        <v>1501</v>
      </c>
      <c r="U373" t="s">
        <v>1049</v>
      </c>
      <c r="W373" t="s">
        <v>68</v>
      </c>
      <c r="X373" t="s">
        <v>725</v>
      </c>
      <c r="Y373" t="s">
        <v>67</v>
      </c>
      <c r="Z373" t="s">
        <v>725</v>
      </c>
      <c r="AA373" t="s">
        <v>743</v>
      </c>
      <c r="AB373" t="s">
        <v>68</v>
      </c>
      <c r="AC373" t="s">
        <v>725</v>
      </c>
      <c r="AD373" t="s">
        <v>725</v>
      </c>
      <c r="AE373" t="s">
        <v>743</v>
      </c>
      <c r="AF373" t="s">
        <v>67</v>
      </c>
      <c r="AG373" t="s">
        <v>725</v>
      </c>
      <c r="AH373" t="s">
        <v>68</v>
      </c>
      <c r="AI373" t="s">
        <v>68</v>
      </c>
      <c r="AJ373" t="s">
        <v>68</v>
      </c>
    </row>
    <row r="374" spans="1:37">
      <c r="A374">
        <v>225</v>
      </c>
      <c r="B374" t="s">
        <v>13</v>
      </c>
      <c r="C374" t="s">
        <v>418</v>
      </c>
      <c r="D374" t="s">
        <v>1043</v>
      </c>
      <c r="E374" t="s">
        <v>1044</v>
      </c>
      <c r="F374" t="s">
        <v>1045</v>
      </c>
      <c r="G374" t="s">
        <v>812</v>
      </c>
      <c r="H374" t="s">
        <v>61</v>
      </c>
      <c r="I374" t="s">
        <v>422</v>
      </c>
      <c r="J374" s="155">
        <v>44104</v>
      </c>
      <c r="K374" t="s">
        <v>423</v>
      </c>
      <c r="L374" t="s">
        <v>2187</v>
      </c>
      <c r="M374" t="s">
        <v>2188</v>
      </c>
      <c r="N374" t="s">
        <v>1053</v>
      </c>
      <c r="O374" t="s">
        <v>1054</v>
      </c>
      <c r="P374" t="s">
        <v>1055</v>
      </c>
      <c r="Q374">
        <v>8214339</v>
      </c>
      <c r="R374" s="143" t="s">
        <v>66</v>
      </c>
      <c r="S374">
        <v>54</v>
      </c>
      <c r="T374" t="s">
        <v>1501</v>
      </c>
      <c r="U374">
        <v>4242797455</v>
      </c>
      <c r="W374" t="s">
        <v>68</v>
      </c>
      <c r="X374" t="s">
        <v>725</v>
      </c>
      <c r="Y374" t="s">
        <v>67</v>
      </c>
      <c r="Z374" t="s">
        <v>743</v>
      </c>
      <c r="AA374" t="s">
        <v>743</v>
      </c>
      <c r="AB374" t="s">
        <v>68</v>
      </c>
      <c r="AC374" t="s">
        <v>725</v>
      </c>
      <c r="AD374" t="s">
        <v>743</v>
      </c>
      <c r="AE374" t="s">
        <v>743</v>
      </c>
      <c r="AF374" t="s">
        <v>68</v>
      </c>
      <c r="AG374" t="s">
        <v>743</v>
      </c>
      <c r="AH374" t="s">
        <v>68</v>
      </c>
      <c r="AI374" t="s">
        <v>68</v>
      </c>
      <c r="AJ374" t="s">
        <v>68</v>
      </c>
    </row>
    <row r="375" spans="1:37">
      <c r="A375">
        <v>226</v>
      </c>
      <c r="B375" t="s">
        <v>13</v>
      </c>
      <c r="C375" t="s">
        <v>418</v>
      </c>
      <c r="D375" t="s">
        <v>1043</v>
      </c>
      <c r="E375" t="s">
        <v>1044</v>
      </c>
      <c r="F375" t="s">
        <v>1045</v>
      </c>
      <c r="G375" t="s">
        <v>812</v>
      </c>
      <c r="H375" t="s">
        <v>61</v>
      </c>
      <c r="I375" t="s">
        <v>422</v>
      </c>
      <c r="J375" s="155">
        <v>44104</v>
      </c>
      <c r="K375" t="s">
        <v>423</v>
      </c>
      <c r="L375" t="s">
        <v>2189</v>
      </c>
      <c r="M375" t="s">
        <v>2190</v>
      </c>
      <c r="N375" t="s">
        <v>821</v>
      </c>
      <c r="O375" t="s">
        <v>1056</v>
      </c>
      <c r="P375" t="s">
        <v>1057</v>
      </c>
      <c r="Q375">
        <v>4822432</v>
      </c>
      <c r="R375" s="143" t="s">
        <v>66</v>
      </c>
      <c r="S375">
        <v>69</v>
      </c>
      <c r="T375" t="s">
        <v>1501</v>
      </c>
      <c r="U375" t="s">
        <v>1049</v>
      </c>
      <c r="W375" t="s">
        <v>68</v>
      </c>
      <c r="X375" t="s">
        <v>725</v>
      </c>
      <c r="Y375" t="s">
        <v>67</v>
      </c>
      <c r="Z375" t="s">
        <v>725</v>
      </c>
      <c r="AA375" t="s">
        <v>743</v>
      </c>
      <c r="AB375" t="s">
        <v>68</v>
      </c>
      <c r="AC375" t="s">
        <v>725</v>
      </c>
      <c r="AD375" t="s">
        <v>725</v>
      </c>
      <c r="AE375" t="s">
        <v>743</v>
      </c>
      <c r="AF375" t="s">
        <v>68</v>
      </c>
      <c r="AG375" t="s">
        <v>743</v>
      </c>
      <c r="AH375" t="s">
        <v>68</v>
      </c>
      <c r="AI375" t="s">
        <v>68</v>
      </c>
      <c r="AJ375" t="s">
        <v>68</v>
      </c>
    </row>
    <row r="376" spans="1:37">
      <c r="A376">
        <v>227</v>
      </c>
      <c r="B376" t="s">
        <v>13</v>
      </c>
      <c r="C376" t="s">
        <v>418</v>
      </c>
      <c r="D376" t="s">
        <v>1043</v>
      </c>
      <c r="E376" t="s">
        <v>1044</v>
      </c>
      <c r="F376" t="s">
        <v>1045</v>
      </c>
      <c r="G376" t="s">
        <v>812</v>
      </c>
      <c r="H376" t="s">
        <v>61</v>
      </c>
      <c r="I376" t="s">
        <v>422</v>
      </c>
      <c r="J376" s="155">
        <v>44104</v>
      </c>
      <c r="K376" t="s">
        <v>423</v>
      </c>
      <c r="L376" t="s">
        <v>2191</v>
      </c>
      <c r="M376" t="s">
        <v>2192</v>
      </c>
      <c r="N376" t="s">
        <v>487</v>
      </c>
      <c r="P376" t="s">
        <v>1058</v>
      </c>
      <c r="Q376">
        <v>3339679</v>
      </c>
      <c r="R376" s="143" t="s">
        <v>66</v>
      </c>
      <c r="S376">
        <v>75</v>
      </c>
      <c r="T376" t="s">
        <v>1501</v>
      </c>
      <c r="U376" t="s">
        <v>1049</v>
      </c>
      <c r="W376" t="s">
        <v>68</v>
      </c>
      <c r="X376" t="s">
        <v>725</v>
      </c>
      <c r="Y376" t="s">
        <v>67</v>
      </c>
      <c r="Z376" t="s">
        <v>743</v>
      </c>
      <c r="AA376" t="s">
        <v>743</v>
      </c>
      <c r="AB376" t="s">
        <v>68</v>
      </c>
      <c r="AC376" t="s">
        <v>725</v>
      </c>
      <c r="AD376" t="s">
        <v>743</v>
      </c>
      <c r="AE376" t="s">
        <v>743</v>
      </c>
      <c r="AF376" t="s">
        <v>67</v>
      </c>
      <c r="AG376" t="s">
        <v>743</v>
      </c>
      <c r="AH376" t="s">
        <v>68</v>
      </c>
      <c r="AI376" t="s">
        <v>68</v>
      </c>
      <c r="AJ376" t="s">
        <v>68</v>
      </c>
    </row>
    <row r="377" spans="1:37">
      <c r="A377">
        <v>228</v>
      </c>
      <c r="B377" t="s">
        <v>13</v>
      </c>
      <c r="C377" t="s">
        <v>418</v>
      </c>
      <c r="D377" t="s">
        <v>1043</v>
      </c>
      <c r="E377" t="s">
        <v>1044</v>
      </c>
      <c r="F377" t="s">
        <v>1045</v>
      </c>
      <c r="G377" t="s">
        <v>812</v>
      </c>
      <c r="H377" t="s">
        <v>61</v>
      </c>
      <c r="I377" t="s">
        <v>422</v>
      </c>
      <c r="J377" s="155">
        <v>44104</v>
      </c>
      <c r="K377" t="s">
        <v>423</v>
      </c>
      <c r="L377" t="s">
        <v>2193</v>
      </c>
      <c r="M377" t="s">
        <v>2194</v>
      </c>
      <c r="N377" t="s">
        <v>1059</v>
      </c>
      <c r="P377" t="s">
        <v>1060</v>
      </c>
      <c r="Q377">
        <v>4190794</v>
      </c>
      <c r="R377" s="143" t="s">
        <v>66</v>
      </c>
      <c r="S377">
        <v>77</v>
      </c>
      <c r="T377" t="s">
        <v>1501</v>
      </c>
      <c r="U377" t="s">
        <v>1049</v>
      </c>
      <c r="W377" t="s">
        <v>68</v>
      </c>
      <c r="X377" t="s">
        <v>725</v>
      </c>
      <c r="Y377" t="s">
        <v>67</v>
      </c>
      <c r="Z377" t="s">
        <v>743</v>
      </c>
      <c r="AA377" t="s">
        <v>743</v>
      </c>
      <c r="AB377" t="s">
        <v>68</v>
      </c>
      <c r="AC377" t="s">
        <v>725</v>
      </c>
      <c r="AD377" t="s">
        <v>743</v>
      </c>
      <c r="AE377" t="s">
        <v>743</v>
      </c>
      <c r="AF377" t="s">
        <v>68</v>
      </c>
      <c r="AG377" t="s">
        <v>743</v>
      </c>
      <c r="AH377" t="s">
        <v>68</v>
      </c>
      <c r="AI377" t="s">
        <v>68</v>
      </c>
      <c r="AJ377" t="s">
        <v>68</v>
      </c>
    </row>
    <row r="378" spans="1:37">
      <c r="A378">
        <v>229</v>
      </c>
      <c r="B378" t="s">
        <v>13</v>
      </c>
      <c r="C378" t="s">
        <v>418</v>
      </c>
      <c r="D378" t="s">
        <v>1043</v>
      </c>
      <c r="E378" t="s">
        <v>1044</v>
      </c>
      <c r="F378" t="s">
        <v>1045</v>
      </c>
      <c r="G378" t="s">
        <v>812</v>
      </c>
      <c r="H378" t="s">
        <v>61</v>
      </c>
      <c r="I378" t="s">
        <v>422</v>
      </c>
      <c r="J378" s="155">
        <v>44104</v>
      </c>
      <c r="K378" t="s">
        <v>423</v>
      </c>
      <c r="L378" t="s">
        <v>2195</v>
      </c>
      <c r="M378" t="s">
        <v>2196</v>
      </c>
      <c r="N378" t="s">
        <v>1061</v>
      </c>
      <c r="O378" t="s">
        <v>1062</v>
      </c>
      <c r="P378" t="s">
        <v>1063</v>
      </c>
      <c r="Q378">
        <v>30256279</v>
      </c>
      <c r="R378" s="143" t="s">
        <v>66</v>
      </c>
      <c r="S378">
        <v>17</v>
      </c>
      <c r="T378" t="s">
        <v>1724</v>
      </c>
      <c r="U378" t="s">
        <v>1049</v>
      </c>
      <c r="W378" t="s">
        <v>68</v>
      </c>
      <c r="X378" t="s">
        <v>725</v>
      </c>
      <c r="Y378" t="s">
        <v>67</v>
      </c>
      <c r="Z378" t="s">
        <v>725</v>
      </c>
      <c r="AA378" t="s">
        <v>725</v>
      </c>
      <c r="AB378" t="s">
        <v>68</v>
      </c>
      <c r="AC378" t="s">
        <v>743</v>
      </c>
      <c r="AD378" t="s">
        <v>725</v>
      </c>
      <c r="AE378" t="s">
        <v>725</v>
      </c>
      <c r="AF378" t="s">
        <v>1064</v>
      </c>
      <c r="AG378" t="s">
        <v>1064</v>
      </c>
      <c r="AH378" t="s">
        <v>68</v>
      </c>
      <c r="AI378" t="s">
        <v>68</v>
      </c>
      <c r="AJ378" t="s">
        <v>68</v>
      </c>
    </row>
    <row r="379" spans="1:37">
      <c r="A379">
        <v>230</v>
      </c>
      <c r="B379" t="s">
        <v>13</v>
      </c>
      <c r="C379" t="s">
        <v>418</v>
      </c>
      <c r="D379" t="s">
        <v>1043</v>
      </c>
      <c r="E379" t="s">
        <v>1044</v>
      </c>
      <c r="F379" t="s">
        <v>1045</v>
      </c>
      <c r="G379" t="s">
        <v>812</v>
      </c>
      <c r="H379" t="s">
        <v>61</v>
      </c>
      <c r="I379" t="s">
        <v>422</v>
      </c>
      <c r="J379" s="155">
        <v>44104</v>
      </c>
      <c r="K379" t="s">
        <v>423</v>
      </c>
      <c r="L379" t="s">
        <v>2197</v>
      </c>
      <c r="M379" t="s">
        <v>2198</v>
      </c>
      <c r="N379" t="s">
        <v>1002</v>
      </c>
      <c r="O379" t="s">
        <v>506</v>
      </c>
      <c r="P379" t="s">
        <v>1065</v>
      </c>
      <c r="Q379">
        <v>5613457</v>
      </c>
      <c r="R379" s="143" t="s">
        <v>66</v>
      </c>
      <c r="S379">
        <v>59</v>
      </c>
      <c r="T379" t="s">
        <v>1501</v>
      </c>
      <c r="U379">
        <v>4267154709</v>
      </c>
      <c r="W379" t="s">
        <v>68</v>
      </c>
      <c r="X379" t="s">
        <v>725</v>
      </c>
      <c r="Y379" t="s">
        <v>67</v>
      </c>
      <c r="Z379" t="s">
        <v>725</v>
      </c>
      <c r="AA379" t="s">
        <v>743</v>
      </c>
      <c r="AB379" t="s">
        <v>68</v>
      </c>
      <c r="AC379" t="s">
        <v>725</v>
      </c>
      <c r="AD379" t="s">
        <v>725</v>
      </c>
      <c r="AE379" t="s">
        <v>725</v>
      </c>
      <c r="AF379" t="s">
        <v>743</v>
      </c>
      <c r="AG379" t="s">
        <v>1064</v>
      </c>
      <c r="AH379" t="s">
        <v>68</v>
      </c>
      <c r="AI379" t="s">
        <v>68</v>
      </c>
      <c r="AJ379" t="s">
        <v>68</v>
      </c>
    </row>
    <row r="380" spans="1:37">
      <c r="A380">
        <v>231</v>
      </c>
      <c r="B380" t="s">
        <v>13</v>
      </c>
      <c r="C380" t="s">
        <v>418</v>
      </c>
      <c r="D380" t="s">
        <v>1043</v>
      </c>
      <c r="E380" t="s">
        <v>1044</v>
      </c>
      <c r="F380" t="s">
        <v>1045</v>
      </c>
      <c r="G380" t="s">
        <v>812</v>
      </c>
      <c r="H380" t="s">
        <v>61</v>
      </c>
      <c r="I380" t="s">
        <v>422</v>
      </c>
      <c r="J380" s="155">
        <v>44104</v>
      </c>
      <c r="K380" t="s">
        <v>423</v>
      </c>
      <c r="L380" t="s">
        <v>2199</v>
      </c>
      <c r="M380" t="s">
        <v>2200</v>
      </c>
      <c r="N380" t="s">
        <v>1066</v>
      </c>
      <c r="O380" t="s">
        <v>209</v>
      </c>
      <c r="P380" t="s">
        <v>1067</v>
      </c>
      <c r="Q380">
        <v>25367033</v>
      </c>
      <c r="R380" s="143" t="s">
        <v>66</v>
      </c>
      <c r="S380">
        <v>25</v>
      </c>
      <c r="T380" t="s">
        <v>1490</v>
      </c>
      <c r="W380" t="s">
        <v>68</v>
      </c>
      <c r="X380" t="s">
        <v>517</v>
      </c>
      <c r="Y380" t="s">
        <v>517</v>
      </c>
      <c r="Z380" t="s">
        <v>68</v>
      </c>
      <c r="AA380" t="s">
        <v>68</v>
      </c>
      <c r="AB380" t="s">
        <v>517</v>
      </c>
      <c r="AC380" t="s">
        <v>68</v>
      </c>
      <c r="AD380" t="s">
        <v>68</v>
      </c>
      <c r="AE380" t="s">
        <v>68</v>
      </c>
      <c r="AF380" t="s">
        <v>517</v>
      </c>
      <c r="AG380" t="s">
        <v>1064</v>
      </c>
      <c r="AH380" t="s">
        <v>68</v>
      </c>
      <c r="AI380" t="s">
        <v>68</v>
      </c>
      <c r="AJ380" t="s">
        <v>68</v>
      </c>
      <c r="AK380" t="s">
        <v>1068</v>
      </c>
    </row>
    <row r="381" spans="1:37">
      <c r="A381">
        <v>232</v>
      </c>
      <c r="B381" t="s">
        <v>13</v>
      </c>
      <c r="C381" t="s">
        <v>418</v>
      </c>
      <c r="D381" t="s">
        <v>1043</v>
      </c>
      <c r="E381" t="s">
        <v>1044</v>
      </c>
      <c r="F381" t="s">
        <v>1045</v>
      </c>
      <c r="G381" t="s">
        <v>812</v>
      </c>
      <c r="H381" t="s">
        <v>61</v>
      </c>
      <c r="I381" t="s">
        <v>422</v>
      </c>
      <c r="J381" s="155">
        <v>44104</v>
      </c>
      <c r="K381" t="s">
        <v>423</v>
      </c>
      <c r="L381" t="s">
        <v>2201</v>
      </c>
      <c r="M381" t="s">
        <v>2202</v>
      </c>
      <c r="O381" t="s">
        <v>82</v>
      </c>
      <c r="P381" t="s">
        <v>1069</v>
      </c>
      <c r="Q381">
        <v>11525127</v>
      </c>
      <c r="R381" s="143" t="s">
        <v>66</v>
      </c>
      <c r="S381">
        <v>50</v>
      </c>
      <c r="T381" t="s">
        <v>1501</v>
      </c>
      <c r="W381" t="s">
        <v>68</v>
      </c>
      <c r="X381" t="s">
        <v>517</v>
      </c>
      <c r="Y381" t="s">
        <v>517</v>
      </c>
      <c r="Z381" t="s">
        <v>68</v>
      </c>
      <c r="AA381" t="s">
        <v>68</v>
      </c>
      <c r="AB381" t="s">
        <v>517</v>
      </c>
      <c r="AC381" t="s">
        <v>517</v>
      </c>
      <c r="AD381" t="s">
        <v>68</v>
      </c>
      <c r="AE381" t="s">
        <v>68</v>
      </c>
      <c r="AF381" t="s">
        <v>517</v>
      </c>
      <c r="AG381" t="s">
        <v>1064</v>
      </c>
      <c r="AH381" t="s">
        <v>68</v>
      </c>
      <c r="AI381" t="s">
        <v>68</v>
      </c>
      <c r="AJ381" t="s">
        <v>68</v>
      </c>
      <c r="AK381" t="s">
        <v>1070</v>
      </c>
    </row>
    <row r="382" spans="1:37">
      <c r="A382">
        <v>233</v>
      </c>
      <c r="B382" t="s">
        <v>13</v>
      </c>
      <c r="C382" t="s">
        <v>418</v>
      </c>
      <c r="D382" t="s">
        <v>1043</v>
      </c>
      <c r="E382" t="s">
        <v>1044</v>
      </c>
      <c r="F382" t="s">
        <v>1045</v>
      </c>
      <c r="G382" t="s">
        <v>812</v>
      </c>
      <c r="H382" t="s">
        <v>61</v>
      </c>
      <c r="I382" t="s">
        <v>422</v>
      </c>
      <c r="J382" s="155">
        <v>44104</v>
      </c>
      <c r="K382" t="s">
        <v>423</v>
      </c>
      <c r="L382" t="s">
        <v>2203</v>
      </c>
      <c r="M382" t="s">
        <v>2204</v>
      </c>
      <c r="N382" t="s">
        <v>962</v>
      </c>
      <c r="O382" t="s">
        <v>1071</v>
      </c>
      <c r="P382" t="s">
        <v>1072</v>
      </c>
      <c r="Q382">
        <v>6903122</v>
      </c>
      <c r="R382" s="143" t="s">
        <v>66</v>
      </c>
      <c r="S382">
        <v>57</v>
      </c>
      <c r="T382" t="s">
        <v>1501</v>
      </c>
      <c r="W382" t="s">
        <v>68</v>
      </c>
      <c r="X382" t="s">
        <v>517</v>
      </c>
      <c r="Y382" t="s">
        <v>68</v>
      </c>
      <c r="Z382" t="s">
        <v>68</v>
      </c>
      <c r="AA382" t="s">
        <v>68</v>
      </c>
      <c r="AB382" t="s">
        <v>517</v>
      </c>
      <c r="AC382" t="s">
        <v>68</v>
      </c>
      <c r="AD382" t="s">
        <v>68</v>
      </c>
      <c r="AE382" t="s">
        <v>68</v>
      </c>
      <c r="AF382" t="s">
        <v>517</v>
      </c>
      <c r="AG382" t="s">
        <v>1064</v>
      </c>
      <c r="AH382" t="s">
        <v>68</v>
      </c>
      <c r="AI382" t="s">
        <v>68</v>
      </c>
      <c r="AJ382" t="s">
        <v>68</v>
      </c>
      <c r="AK382" t="s">
        <v>1073</v>
      </c>
    </row>
    <row r="383" spans="1:37">
      <c r="A383">
        <v>234</v>
      </c>
      <c r="B383" t="s">
        <v>13</v>
      </c>
      <c r="C383" t="s">
        <v>418</v>
      </c>
      <c r="D383" t="s">
        <v>1043</v>
      </c>
      <c r="E383" t="s">
        <v>1044</v>
      </c>
      <c r="F383" t="s">
        <v>1045</v>
      </c>
      <c r="G383" t="s">
        <v>812</v>
      </c>
      <c r="H383" t="s">
        <v>61</v>
      </c>
      <c r="I383" t="s">
        <v>422</v>
      </c>
      <c r="J383" s="155">
        <v>44104</v>
      </c>
      <c r="K383" t="s">
        <v>423</v>
      </c>
      <c r="L383" t="s">
        <v>2205</v>
      </c>
      <c r="M383" t="s">
        <v>2206</v>
      </c>
      <c r="N383" t="s">
        <v>793</v>
      </c>
      <c r="O383" t="s">
        <v>1074</v>
      </c>
      <c r="P383" t="s">
        <v>274</v>
      </c>
      <c r="Q383">
        <v>4290617</v>
      </c>
      <c r="R383" s="143" t="s">
        <v>66</v>
      </c>
      <c r="S383">
        <v>67</v>
      </c>
      <c r="T383" t="s">
        <v>1501</v>
      </c>
      <c r="W383" t="s">
        <v>68</v>
      </c>
      <c r="X383" t="s">
        <v>517</v>
      </c>
      <c r="Y383" t="s">
        <v>68</v>
      </c>
      <c r="Z383" t="s">
        <v>68</v>
      </c>
      <c r="AA383" t="s">
        <v>68</v>
      </c>
      <c r="AB383" t="s">
        <v>517</v>
      </c>
      <c r="AC383" t="s">
        <v>517</v>
      </c>
      <c r="AD383" t="s">
        <v>68</v>
      </c>
      <c r="AE383" t="s">
        <v>68</v>
      </c>
      <c r="AF383" t="s">
        <v>517</v>
      </c>
      <c r="AG383" t="s">
        <v>1064</v>
      </c>
      <c r="AH383" t="s">
        <v>68</v>
      </c>
      <c r="AI383" t="s">
        <v>68</v>
      </c>
      <c r="AJ383" t="s">
        <v>68</v>
      </c>
      <c r="AK383" t="s">
        <v>1075</v>
      </c>
    </row>
    <row r="384" spans="1:37">
      <c r="A384">
        <v>235</v>
      </c>
      <c r="B384" t="s">
        <v>13</v>
      </c>
      <c r="C384" t="s">
        <v>418</v>
      </c>
      <c r="D384" t="s">
        <v>1043</v>
      </c>
      <c r="E384" t="s">
        <v>1044</v>
      </c>
      <c r="F384" t="s">
        <v>1045</v>
      </c>
      <c r="G384" t="s">
        <v>812</v>
      </c>
      <c r="H384" t="s">
        <v>61</v>
      </c>
      <c r="I384" t="s">
        <v>422</v>
      </c>
      <c r="J384" s="155">
        <v>44104</v>
      </c>
      <c r="K384" t="s">
        <v>423</v>
      </c>
      <c r="L384" t="s">
        <v>2207</v>
      </c>
      <c r="M384" t="s">
        <v>2208</v>
      </c>
      <c r="N384" t="s">
        <v>1076</v>
      </c>
      <c r="O384" t="s">
        <v>191</v>
      </c>
      <c r="P384" t="s">
        <v>1077</v>
      </c>
      <c r="Q384">
        <v>20484193</v>
      </c>
      <c r="R384" s="143" t="s">
        <v>66</v>
      </c>
      <c r="S384">
        <v>32</v>
      </c>
      <c r="T384" t="s">
        <v>1490</v>
      </c>
      <c r="W384" t="s">
        <v>68</v>
      </c>
      <c r="X384" t="s">
        <v>517</v>
      </c>
      <c r="Y384" t="s">
        <v>517</v>
      </c>
      <c r="Z384" t="s">
        <v>68</v>
      </c>
      <c r="AA384" t="s">
        <v>68</v>
      </c>
      <c r="AB384" t="s">
        <v>517</v>
      </c>
      <c r="AC384" t="s">
        <v>517</v>
      </c>
      <c r="AD384" t="s">
        <v>517</v>
      </c>
      <c r="AE384" t="s">
        <v>68</v>
      </c>
      <c r="AF384" t="s">
        <v>517</v>
      </c>
      <c r="AG384" t="s">
        <v>1064</v>
      </c>
      <c r="AH384" t="s">
        <v>68</v>
      </c>
      <c r="AI384" t="s">
        <v>68</v>
      </c>
      <c r="AJ384" t="s">
        <v>68</v>
      </c>
      <c r="AK384" t="s">
        <v>1078</v>
      </c>
    </row>
    <row r="385" spans="1:37">
      <c r="A385">
        <v>236</v>
      </c>
      <c r="B385" t="s">
        <v>13</v>
      </c>
      <c r="C385" t="s">
        <v>418</v>
      </c>
      <c r="D385" t="s">
        <v>1043</v>
      </c>
      <c r="E385" t="s">
        <v>1044</v>
      </c>
      <c r="F385" t="s">
        <v>1045</v>
      </c>
      <c r="G385" t="s">
        <v>812</v>
      </c>
      <c r="H385" t="s">
        <v>61</v>
      </c>
      <c r="I385" t="s">
        <v>422</v>
      </c>
      <c r="J385" s="155">
        <v>44104</v>
      </c>
      <c r="K385" t="s">
        <v>423</v>
      </c>
      <c r="L385" t="s">
        <v>2209</v>
      </c>
      <c r="M385" t="s">
        <v>2210</v>
      </c>
      <c r="N385" t="s">
        <v>1079</v>
      </c>
      <c r="O385" t="s">
        <v>1080</v>
      </c>
      <c r="P385" t="s">
        <v>1081</v>
      </c>
      <c r="Q385">
        <v>6902833</v>
      </c>
      <c r="R385" s="143" t="s">
        <v>66</v>
      </c>
      <c r="S385">
        <v>56</v>
      </c>
      <c r="T385" t="s">
        <v>1501</v>
      </c>
      <c r="W385" t="s">
        <v>68</v>
      </c>
      <c r="X385" t="s">
        <v>517</v>
      </c>
      <c r="Y385" t="s">
        <v>68</v>
      </c>
      <c r="Z385" t="s">
        <v>68</v>
      </c>
      <c r="AA385" t="s">
        <v>68</v>
      </c>
      <c r="AB385" t="s">
        <v>517</v>
      </c>
      <c r="AC385" t="s">
        <v>68</v>
      </c>
      <c r="AD385" t="s">
        <v>517</v>
      </c>
      <c r="AE385" t="s">
        <v>68</v>
      </c>
      <c r="AF385" t="s">
        <v>517</v>
      </c>
      <c r="AG385" t="s">
        <v>1064</v>
      </c>
      <c r="AH385" t="s">
        <v>68</v>
      </c>
      <c r="AI385" t="s">
        <v>68</v>
      </c>
      <c r="AJ385" t="s">
        <v>68</v>
      </c>
      <c r="AK385" t="s">
        <v>1082</v>
      </c>
    </row>
    <row r="386" spans="1:37">
      <c r="A386">
        <v>237</v>
      </c>
      <c r="B386" t="s">
        <v>13</v>
      </c>
      <c r="C386" t="s">
        <v>418</v>
      </c>
      <c r="D386" t="s">
        <v>1043</v>
      </c>
      <c r="E386" t="s">
        <v>1044</v>
      </c>
      <c r="F386" t="s">
        <v>1045</v>
      </c>
      <c r="G386" t="s">
        <v>812</v>
      </c>
      <c r="H386" t="s">
        <v>61</v>
      </c>
      <c r="I386" t="s">
        <v>422</v>
      </c>
      <c r="J386" s="155">
        <v>44104</v>
      </c>
      <c r="K386" t="s">
        <v>423</v>
      </c>
      <c r="L386" t="s">
        <v>2211</v>
      </c>
      <c r="M386" t="s">
        <v>2212</v>
      </c>
      <c r="N386" t="s">
        <v>1083</v>
      </c>
      <c r="P386" t="s">
        <v>1084</v>
      </c>
      <c r="Q386">
        <v>3633815</v>
      </c>
      <c r="R386" s="143" t="s">
        <v>66</v>
      </c>
      <c r="S386">
        <v>65</v>
      </c>
      <c r="T386" t="s">
        <v>1501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517</v>
      </c>
      <c r="AC386" t="s">
        <v>68</v>
      </c>
      <c r="AD386" t="s">
        <v>68</v>
      </c>
      <c r="AE386" t="s">
        <v>68</v>
      </c>
      <c r="AF386" t="s">
        <v>517</v>
      </c>
      <c r="AG386" t="s">
        <v>1064</v>
      </c>
      <c r="AH386" t="s">
        <v>68</v>
      </c>
      <c r="AI386" t="s">
        <v>68</v>
      </c>
      <c r="AJ386" t="s">
        <v>68</v>
      </c>
      <c r="AK386" t="s">
        <v>1078</v>
      </c>
    </row>
    <row r="387" spans="1:37">
      <c r="A387">
        <v>238</v>
      </c>
      <c r="B387" t="s">
        <v>13</v>
      </c>
      <c r="C387" t="s">
        <v>418</v>
      </c>
      <c r="D387" t="s">
        <v>1043</v>
      </c>
      <c r="E387" t="s">
        <v>1044</v>
      </c>
      <c r="F387" t="s">
        <v>1045</v>
      </c>
      <c r="G387" t="s">
        <v>812</v>
      </c>
      <c r="H387" t="s">
        <v>61</v>
      </c>
      <c r="I387" t="s">
        <v>422</v>
      </c>
      <c r="J387" s="155">
        <v>44104</v>
      </c>
      <c r="K387" t="s">
        <v>423</v>
      </c>
      <c r="L387" t="s">
        <v>2213</v>
      </c>
      <c r="M387" t="s">
        <v>2214</v>
      </c>
      <c r="N387" t="s">
        <v>793</v>
      </c>
      <c r="O387" t="s">
        <v>1074</v>
      </c>
      <c r="P387" t="s">
        <v>1085</v>
      </c>
      <c r="Q387">
        <v>6997881</v>
      </c>
      <c r="R387" s="143" t="s">
        <v>66</v>
      </c>
      <c r="S387">
        <v>53</v>
      </c>
      <c r="T387" t="s">
        <v>1501</v>
      </c>
      <c r="W387" t="s">
        <v>68</v>
      </c>
      <c r="X387" t="s">
        <v>517</v>
      </c>
      <c r="Y387" t="s">
        <v>517</v>
      </c>
      <c r="Z387" t="s">
        <v>68</v>
      </c>
      <c r="AA387" t="s">
        <v>68</v>
      </c>
      <c r="AB387" t="s">
        <v>517</v>
      </c>
      <c r="AC387" t="s">
        <v>517</v>
      </c>
      <c r="AD387" t="s">
        <v>517</v>
      </c>
      <c r="AE387" t="s">
        <v>68</v>
      </c>
      <c r="AF387" t="s">
        <v>517</v>
      </c>
      <c r="AG387" t="s">
        <v>1064</v>
      </c>
      <c r="AH387" t="s">
        <v>68</v>
      </c>
      <c r="AI387" t="s">
        <v>68</v>
      </c>
      <c r="AJ387" t="s">
        <v>68</v>
      </c>
      <c r="AK387" t="s">
        <v>481</v>
      </c>
    </row>
    <row r="388" spans="1:37">
      <c r="A388">
        <v>239</v>
      </c>
      <c r="B388" t="s">
        <v>13</v>
      </c>
      <c r="C388" t="s">
        <v>418</v>
      </c>
      <c r="D388" t="s">
        <v>1043</v>
      </c>
      <c r="E388" t="s">
        <v>1044</v>
      </c>
      <c r="F388" t="s">
        <v>1045</v>
      </c>
      <c r="G388" t="s">
        <v>812</v>
      </c>
      <c r="H388" t="s">
        <v>61</v>
      </c>
      <c r="I388" t="s">
        <v>422</v>
      </c>
      <c r="J388" s="155">
        <v>44104</v>
      </c>
      <c r="K388" t="s">
        <v>423</v>
      </c>
      <c r="L388" t="s">
        <v>2215</v>
      </c>
      <c r="M388" t="s">
        <v>2216</v>
      </c>
      <c r="N388" t="s">
        <v>1086</v>
      </c>
      <c r="O388" t="s">
        <v>1079</v>
      </c>
      <c r="P388" t="s">
        <v>141</v>
      </c>
      <c r="Q388">
        <v>12669643</v>
      </c>
      <c r="R388" s="143" t="s">
        <v>66</v>
      </c>
      <c r="S388">
        <v>44</v>
      </c>
      <c r="T388" t="s">
        <v>1490</v>
      </c>
      <c r="W388" t="s">
        <v>68</v>
      </c>
      <c r="X388" t="s">
        <v>517</v>
      </c>
      <c r="Y388" t="s">
        <v>517</v>
      </c>
      <c r="Z388" t="s">
        <v>68</v>
      </c>
      <c r="AA388" t="s">
        <v>68</v>
      </c>
      <c r="AB388" t="s">
        <v>517</v>
      </c>
      <c r="AC388" t="s">
        <v>68</v>
      </c>
      <c r="AD388" t="s">
        <v>517</v>
      </c>
      <c r="AE388" t="s">
        <v>68</v>
      </c>
      <c r="AF388" t="s">
        <v>517</v>
      </c>
      <c r="AG388" t="s">
        <v>1064</v>
      </c>
      <c r="AH388" t="s">
        <v>68</v>
      </c>
      <c r="AI388" t="s">
        <v>68</v>
      </c>
      <c r="AJ388" t="s">
        <v>68</v>
      </c>
      <c r="AK388" t="s">
        <v>1087</v>
      </c>
    </row>
    <row r="389" spans="1:37">
      <c r="A389">
        <v>240</v>
      </c>
      <c r="B389" t="s">
        <v>13</v>
      </c>
      <c r="C389" t="s">
        <v>418</v>
      </c>
      <c r="D389" t="s">
        <v>1043</v>
      </c>
      <c r="E389" t="s">
        <v>1044</v>
      </c>
      <c r="F389" t="s">
        <v>1045</v>
      </c>
      <c r="G389" t="s">
        <v>812</v>
      </c>
      <c r="H389" t="s">
        <v>61</v>
      </c>
      <c r="I389" t="s">
        <v>422</v>
      </c>
      <c r="J389" s="155">
        <v>44104</v>
      </c>
      <c r="K389" t="s">
        <v>423</v>
      </c>
      <c r="L389" t="s">
        <v>2217</v>
      </c>
      <c r="M389" t="s">
        <v>2218</v>
      </c>
      <c r="N389" t="s">
        <v>111</v>
      </c>
      <c r="O389" t="s">
        <v>1086</v>
      </c>
      <c r="P389" t="s">
        <v>1088</v>
      </c>
      <c r="Q389">
        <v>27498529</v>
      </c>
      <c r="R389" s="143" t="s">
        <v>66</v>
      </c>
      <c r="S389">
        <v>23</v>
      </c>
      <c r="T389" t="s">
        <v>1490</v>
      </c>
      <c r="W389" t="s">
        <v>68</v>
      </c>
      <c r="X389" t="s">
        <v>517</v>
      </c>
      <c r="Y389" t="s">
        <v>517</v>
      </c>
      <c r="Z389" t="s">
        <v>68</v>
      </c>
      <c r="AA389" t="s">
        <v>68</v>
      </c>
      <c r="AB389" t="s">
        <v>68</v>
      </c>
      <c r="AC389" t="s">
        <v>517</v>
      </c>
      <c r="AD389" t="s">
        <v>517</v>
      </c>
      <c r="AE389" t="s">
        <v>68</v>
      </c>
      <c r="AF389" t="s">
        <v>517</v>
      </c>
      <c r="AG389" t="s">
        <v>1064</v>
      </c>
      <c r="AH389" t="s">
        <v>68</v>
      </c>
      <c r="AI389" t="s">
        <v>68</v>
      </c>
      <c r="AJ389" t="s">
        <v>68</v>
      </c>
      <c r="AK389" t="s">
        <v>1089</v>
      </c>
    </row>
    <row r="390" spans="1:37">
      <c r="A390">
        <v>241</v>
      </c>
      <c r="B390" t="s">
        <v>13</v>
      </c>
      <c r="C390" t="s">
        <v>418</v>
      </c>
      <c r="D390" t="s">
        <v>1090</v>
      </c>
      <c r="E390" t="s">
        <v>1091</v>
      </c>
      <c r="F390" t="s">
        <v>811</v>
      </c>
      <c r="G390" t="s">
        <v>812</v>
      </c>
      <c r="H390" t="s">
        <v>61</v>
      </c>
      <c r="I390" t="s">
        <v>422</v>
      </c>
      <c r="J390" s="155">
        <v>44104</v>
      </c>
      <c r="K390" t="s">
        <v>423</v>
      </c>
      <c r="L390" t="s">
        <v>2060</v>
      </c>
      <c r="M390" t="s">
        <v>2219</v>
      </c>
      <c r="N390" t="s">
        <v>1092</v>
      </c>
      <c r="O390" t="s">
        <v>1093</v>
      </c>
      <c r="P390" t="s">
        <v>1094</v>
      </c>
      <c r="Q390">
        <v>17531567</v>
      </c>
      <c r="R390" s="143" t="s">
        <v>66</v>
      </c>
      <c r="S390">
        <v>36</v>
      </c>
      <c r="T390" t="s">
        <v>1490</v>
      </c>
      <c r="W390" t="s">
        <v>68</v>
      </c>
      <c r="X390" t="s">
        <v>517</v>
      </c>
      <c r="Y390" t="s">
        <v>68</v>
      </c>
      <c r="Z390" t="s">
        <v>68</v>
      </c>
      <c r="AA390" t="s">
        <v>68</v>
      </c>
      <c r="AB390" t="s">
        <v>517</v>
      </c>
      <c r="AC390" t="s">
        <v>517</v>
      </c>
      <c r="AD390" t="s">
        <v>68</v>
      </c>
      <c r="AE390" t="s">
        <v>68</v>
      </c>
      <c r="AF390" t="s">
        <v>68</v>
      </c>
      <c r="AG390" t="s">
        <v>1064</v>
      </c>
      <c r="AH390" t="s">
        <v>68</v>
      </c>
      <c r="AI390" t="s">
        <v>68</v>
      </c>
      <c r="AJ390" t="s">
        <v>68</v>
      </c>
      <c r="AK390" t="s">
        <v>1095</v>
      </c>
    </row>
    <row r="391" spans="1:37">
      <c r="A391">
        <v>242</v>
      </c>
      <c r="B391" t="s">
        <v>13</v>
      </c>
      <c r="C391" t="s">
        <v>418</v>
      </c>
      <c r="D391" t="s">
        <v>1090</v>
      </c>
      <c r="E391" t="s">
        <v>1091</v>
      </c>
      <c r="F391" t="s">
        <v>811</v>
      </c>
      <c r="G391" t="s">
        <v>812</v>
      </c>
      <c r="H391" t="s">
        <v>61</v>
      </c>
      <c r="I391" t="s">
        <v>422</v>
      </c>
      <c r="J391" s="155">
        <v>44104</v>
      </c>
      <c r="K391" t="s">
        <v>423</v>
      </c>
      <c r="L391" t="s">
        <v>2220</v>
      </c>
      <c r="M391" t="s">
        <v>2221</v>
      </c>
      <c r="N391" t="s">
        <v>1096</v>
      </c>
      <c r="O391" t="s">
        <v>886</v>
      </c>
      <c r="P391" t="s">
        <v>1097</v>
      </c>
      <c r="Q391">
        <v>27742788</v>
      </c>
      <c r="R391" s="143" t="s">
        <v>66</v>
      </c>
      <c r="S391">
        <v>20</v>
      </c>
      <c r="T391" t="s">
        <v>1490</v>
      </c>
      <c r="W391" t="s">
        <v>68</v>
      </c>
      <c r="X391" t="s">
        <v>517</v>
      </c>
      <c r="Y391" t="s">
        <v>68</v>
      </c>
      <c r="Z391" t="s">
        <v>68</v>
      </c>
      <c r="AA391" t="s">
        <v>68</v>
      </c>
      <c r="AB391" t="s">
        <v>517</v>
      </c>
      <c r="AC391" t="s">
        <v>517</v>
      </c>
      <c r="AD391" t="s">
        <v>68</v>
      </c>
      <c r="AE391" t="s">
        <v>68</v>
      </c>
      <c r="AF391" t="s">
        <v>68</v>
      </c>
      <c r="AG391" t="s">
        <v>1064</v>
      </c>
      <c r="AH391" t="s">
        <v>68</v>
      </c>
      <c r="AI391" t="s">
        <v>68</v>
      </c>
      <c r="AJ391" t="s">
        <v>68</v>
      </c>
      <c r="AK391" t="s">
        <v>1098</v>
      </c>
    </row>
    <row r="392" spans="1:37">
      <c r="A392">
        <v>243</v>
      </c>
      <c r="B392" t="s">
        <v>13</v>
      </c>
      <c r="C392" t="s">
        <v>418</v>
      </c>
      <c r="D392" t="s">
        <v>1090</v>
      </c>
      <c r="E392" t="s">
        <v>1091</v>
      </c>
      <c r="F392" t="s">
        <v>811</v>
      </c>
      <c r="G392" t="s">
        <v>812</v>
      </c>
      <c r="H392" t="s">
        <v>61</v>
      </c>
      <c r="I392" t="s">
        <v>422</v>
      </c>
      <c r="J392" s="155">
        <v>44104</v>
      </c>
      <c r="K392" t="s">
        <v>423</v>
      </c>
      <c r="L392" t="s">
        <v>2222</v>
      </c>
      <c r="M392" t="s">
        <v>2223</v>
      </c>
      <c r="N392" t="s">
        <v>1099</v>
      </c>
      <c r="O392" t="s">
        <v>487</v>
      </c>
      <c r="P392" t="s">
        <v>1100</v>
      </c>
      <c r="Q392">
        <v>26497460</v>
      </c>
      <c r="R392" s="143" t="s">
        <v>66</v>
      </c>
      <c r="S392">
        <v>22</v>
      </c>
      <c r="T392" t="s">
        <v>1490</v>
      </c>
      <c r="W392" t="s">
        <v>68</v>
      </c>
      <c r="X392" t="s">
        <v>68</v>
      </c>
      <c r="Y392" t="s">
        <v>517</v>
      </c>
      <c r="Z392" t="s">
        <v>68</v>
      </c>
      <c r="AA392" t="s">
        <v>68</v>
      </c>
      <c r="AB392" t="s">
        <v>517</v>
      </c>
      <c r="AC392" t="s">
        <v>517</v>
      </c>
      <c r="AD392" t="s">
        <v>68</v>
      </c>
      <c r="AE392" t="s">
        <v>68</v>
      </c>
      <c r="AF392" t="s">
        <v>68</v>
      </c>
      <c r="AG392" t="s">
        <v>1064</v>
      </c>
      <c r="AH392" t="s">
        <v>68</v>
      </c>
      <c r="AI392" t="s">
        <v>68</v>
      </c>
      <c r="AJ392" t="s">
        <v>68</v>
      </c>
      <c r="AK392" t="s">
        <v>1101</v>
      </c>
    </row>
    <row r="393" spans="1:37">
      <c r="A393">
        <v>244</v>
      </c>
      <c r="B393" t="s">
        <v>13</v>
      </c>
      <c r="C393" t="s">
        <v>418</v>
      </c>
      <c r="D393" t="s">
        <v>1090</v>
      </c>
      <c r="E393" t="s">
        <v>1091</v>
      </c>
      <c r="F393" t="s">
        <v>811</v>
      </c>
      <c r="G393" t="s">
        <v>812</v>
      </c>
      <c r="H393" t="s">
        <v>61</v>
      </c>
      <c r="I393" t="s">
        <v>422</v>
      </c>
      <c r="J393" s="155">
        <v>44104</v>
      </c>
      <c r="K393" t="s">
        <v>423</v>
      </c>
      <c r="L393" t="s">
        <v>2224</v>
      </c>
      <c r="M393" t="s">
        <v>2225</v>
      </c>
      <c r="N393" t="s">
        <v>1102</v>
      </c>
      <c r="O393" t="s">
        <v>1051</v>
      </c>
      <c r="P393" t="s">
        <v>1103</v>
      </c>
      <c r="Q393">
        <v>27599430</v>
      </c>
      <c r="R393" s="143" t="s">
        <v>66</v>
      </c>
      <c r="S393">
        <v>21</v>
      </c>
      <c r="T393" t="s">
        <v>1490</v>
      </c>
      <c r="W393" t="s">
        <v>68</v>
      </c>
      <c r="X393" t="s">
        <v>68</v>
      </c>
      <c r="Y393" t="s">
        <v>517</v>
      </c>
      <c r="Z393" t="s">
        <v>68</v>
      </c>
      <c r="AA393" t="s">
        <v>517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1064</v>
      </c>
      <c r="AH393" t="s">
        <v>68</v>
      </c>
      <c r="AI393" t="s">
        <v>68</v>
      </c>
      <c r="AJ393" t="s">
        <v>68</v>
      </c>
      <c r="AK393" t="s">
        <v>1104</v>
      </c>
    </row>
    <row r="394" spans="1:37">
      <c r="A394">
        <v>245</v>
      </c>
      <c r="B394" t="s">
        <v>13</v>
      </c>
      <c r="C394" t="s">
        <v>418</v>
      </c>
      <c r="D394" t="s">
        <v>1090</v>
      </c>
      <c r="E394" t="s">
        <v>1091</v>
      </c>
      <c r="F394" t="s">
        <v>811</v>
      </c>
      <c r="G394" t="s">
        <v>812</v>
      </c>
      <c r="H394" t="s">
        <v>61</v>
      </c>
      <c r="I394" t="s">
        <v>422</v>
      </c>
      <c r="J394" s="155">
        <v>44104</v>
      </c>
      <c r="K394" t="s">
        <v>423</v>
      </c>
      <c r="L394" t="s">
        <v>2226</v>
      </c>
      <c r="M394" t="s">
        <v>2227</v>
      </c>
      <c r="N394" t="s">
        <v>122</v>
      </c>
      <c r="O394" t="s">
        <v>1105</v>
      </c>
      <c r="P394" t="s">
        <v>1106</v>
      </c>
      <c r="Q394">
        <v>6146342</v>
      </c>
      <c r="R394" s="143" t="s">
        <v>66</v>
      </c>
      <c r="S394">
        <v>57</v>
      </c>
      <c r="T394" t="s">
        <v>1501</v>
      </c>
      <c r="W394" t="s">
        <v>68</v>
      </c>
      <c r="X394" t="s">
        <v>517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517</v>
      </c>
      <c r="AE394" t="s">
        <v>517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</row>
    <row r="395" spans="1:37">
      <c r="A395">
        <v>246</v>
      </c>
      <c r="B395" t="s">
        <v>13</v>
      </c>
      <c r="C395" t="s">
        <v>418</v>
      </c>
      <c r="D395" t="s">
        <v>1090</v>
      </c>
      <c r="E395" t="s">
        <v>1091</v>
      </c>
      <c r="F395" t="s">
        <v>811</v>
      </c>
      <c r="G395" t="s">
        <v>812</v>
      </c>
      <c r="H395" t="s">
        <v>61</v>
      </c>
      <c r="I395" t="s">
        <v>422</v>
      </c>
      <c r="J395" s="155">
        <v>44104</v>
      </c>
      <c r="K395" t="s">
        <v>423</v>
      </c>
      <c r="L395" t="s">
        <v>2228</v>
      </c>
      <c r="M395" t="s">
        <v>2229</v>
      </c>
      <c r="N395" t="s">
        <v>1107</v>
      </c>
      <c r="O395" t="s">
        <v>90</v>
      </c>
      <c r="P395" t="s">
        <v>1108</v>
      </c>
      <c r="Q395">
        <v>27377704</v>
      </c>
      <c r="R395" s="143" t="s">
        <v>66</v>
      </c>
      <c r="S395">
        <v>23</v>
      </c>
      <c r="T395" t="s">
        <v>1490</v>
      </c>
      <c r="W395" t="s">
        <v>68</v>
      </c>
      <c r="X395" t="s">
        <v>68</v>
      </c>
      <c r="Y395" t="s">
        <v>517</v>
      </c>
      <c r="Z395" t="s">
        <v>68</v>
      </c>
      <c r="AA395" t="s">
        <v>517</v>
      </c>
      <c r="AB395" t="s">
        <v>517</v>
      </c>
      <c r="AC395" t="s">
        <v>68</v>
      </c>
      <c r="AD395" t="s">
        <v>68</v>
      </c>
      <c r="AE395" t="s">
        <v>68</v>
      </c>
      <c r="AF395" t="s">
        <v>743</v>
      </c>
      <c r="AG395" t="s">
        <v>68</v>
      </c>
      <c r="AH395" t="s">
        <v>68</v>
      </c>
      <c r="AI395" t="s">
        <v>68</v>
      </c>
      <c r="AJ395" t="s">
        <v>68</v>
      </c>
      <c r="AK395" t="s">
        <v>1109</v>
      </c>
    </row>
    <row r="396" spans="1:37">
      <c r="A396">
        <v>247</v>
      </c>
      <c r="B396" t="s">
        <v>13</v>
      </c>
      <c r="C396" t="s">
        <v>418</v>
      </c>
      <c r="D396" t="s">
        <v>1090</v>
      </c>
      <c r="E396" t="s">
        <v>1091</v>
      </c>
      <c r="F396" t="s">
        <v>811</v>
      </c>
      <c r="G396" t="s">
        <v>812</v>
      </c>
      <c r="H396" t="s">
        <v>61</v>
      </c>
      <c r="I396" t="s">
        <v>422</v>
      </c>
      <c r="J396" s="155">
        <v>44104</v>
      </c>
      <c r="K396" t="s">
        <v>423</v>
      </c>
      <c r="L396" t="s">
        <v>2228</v>
      </c>
      <c r="M396" t="s">
        <v>2230</v>
      </c>
      <c r="N396" t="s">
        <v>1107</v>
      </c>
      <c r="O396" t="s">
        <v>90</v>
      </c>
      <c r="P396" t="s">
        <v>1110</v>
      </c>
      <c r="Q396">
        <v>27374192</v>
      </c>
      <c r="R396" s="143" t="s">
        <v>66</v>
      </c>
      <c r="S396">
        <v>24</v>
      </c>
      <c r="T396" t="s">
        <v>1490</v>
      </c>
      <c r="W396" t="s">
        <v>68</v>
      </c>
      <c r="X396" t="s">
        <v>68</v>
      </c>
      <c r="Y396" t="s">
        <v>517</v>
      </c>
      <c r="Z396" t="s">
        <v>68</v>
      </c>
      <c r="AA396" t="s">
        <v>517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1111</v>
      </c>
    </row>
    <row r="397" spans="1:37">
      <c r="A397">
        <v>248</v>
      </c>
      <c r="B397" t="s">
        <v>13</v>
      </c>
      <c r="C397" t="s">
        <v>418</v>
      </c>
      <c r="D397" t="s">
        <v>1090</v>
      </c>
      <c r="E397" t="s">
        <v>1091</v>
      </c>
      <c r="F397" t="s">
        <v>811</v>
      </c>
      <c r="G397" t="s">
        <v>812</v>
      </c>
      <c r="H397" t="s">
        <v>61</v>
      </c>
      <c r="I397" t="s">
        <v>422</v>
      </c>
      <c r="J397" s="155">
        <v>44104</v>
      </c>
      <c r="K397" t="s">
        <v>423</v>
      </c>
      <c r="L397" t="s">
        <v>1902</v>
      </c>
      <c r="M397" t="s">
        <v>2231</v>
      </c>
      <c r="N397" t="s">
        <v>1053</v>
      </c>
      <c r="O397" t="s">
        <v>1112</v>
      </c>
      <c r="P397" t="s">
        <v>1113</v>
      </c>
      <c r="Q397">
        <v>23618827</v>
      </c>
      <c r="R397" s="143" t="s">
        <v>66</v>
      </c>
      <c r="S397">
        <v>30</v>
      </c>
      <c r="T397" t="s">
        <v>1490</v>
      </c>
      <c r="W397" t="s">
        <v>68</v>
      </c>
      <c r="X397" t="s">
        <v>68</v>
      </c>
      <c r="Y397" t="s">
        <v>517</v>
      </c>
      <c r="Z397" t="s">
        <v>68</v>
      </c>
      <c r="AA397" t="s">
        <v>517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1104</v>
      </c>
    </row>
    <row r="398" spans="1:37">
      <c r="A398">
        <v>249</v>
      </c>
      <c r="B398" t="s">
        <v>13</v>
      </c>
      <c r="C398" t="s">
        <v>418</v>
      </c>
      <c r="D398" t="s">
        <v>1090</v>
      </c>
      <c r="E398" t="s">
        <v>1091</v>
      </c>
      <c r="F398" t="s">
        <v>811</v>
      </c>
      <c r="G398" t="s">
        <v>812</v>
      </c>
      <c r="H398" t="s">
        <v>61</v>
      </c>
      <c r="I398" t="s">
        <v>422</v>
      </c>
      <c r="J398" s="155">
        <v>44104</v>
      </c>
      <c r="K398" t="s">
        <v>423</v>
      </c>
      <c r="L398" t="s">
        <v>2232</v>
      </c>
      <c r="M398" t="s">
        <v>2233</v>
      </c>
      <c r="N398" t="s">
        <v>1114</v>
      </c>
      <c r="O398" t="s">
        <v>487</v>
      </c>
      <c r="P398" t="s">
        <v>1115</v>
      </c>
      <c r="Q398">
        <v>30347105</v>
      </c>
      <c r="R398" s="143" t="s">
        <v>66</v>
      </c>
      <c r="S398">
        <v>17</v>
      </c>
      <c r="T398" t="s">
        <v>1724</v>
      </c>
      <c r="W398" t="s">
        <v>68</v>
      </c>
      <c r="X398" t="s">
        <v>68</v>
      </c>
      <c r="Y398" t="s">
        <v>517</v>
      </c>
      <c r="Z398" t="s">
        <v>68</v>
      </c>
      <c r="AA398" t="s">
        <v>517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67</v>
      </c>
      <c r="AJ398" t="s">
        <v>68</v>
      </c>
      <c r="AK398" t="s">
        <v>1104</v>
      </c>
    </row>
    <row r="399" spans="1:37">
      <c r="A399">
        <v>250</v>
      </c>
      <c r="B399" t="s">
        <v>13</v>
      </c>
      <c r="C399" t="s">
        <v>418</v>
      </c>
      <c r="D399" t="s">
        <v>1090</v>
      </c>
      <c r="E399" t="s">
        <v>1091</v>
      </c>
      <c r="F399" t="s">
        <v>811</v>
      </c>
      <c r="G399" t="s">
        <v>812</v>
      </c>
      <c r="H399" t="s">
        <v>61</v>
      </c>
      <c r="I399" t="s">
        <v>422</v>
      </c>
      <c r="J399" s="155">
        <v>44104</v>
      </c>
      <c r="K399" t="s">
        <v>423</v>
      </c>
      <c r="L399" t="s">
        <v>2234</v>
      </c>
      <c r="M399" t="s">
        <v>2235</v>
      </c>
      <c r="N399" t="s">
        <v>1116</v>
      </c>
      <c r="O399" t="s">
        <v>1117</v>
      </c>
      <c r="P399" t="s">
        <v>1118</v>
      </c>
      <c r="Q399">
        <v>29710545</v>
      </c>
      <c r="R399" s="143" t="s">
        <v>66</v>
      </c>
      <c r="S399">
        <v>17</v>
      </c>
      <c r="T399" t="s">
        <v>1724</v>
      </c>
      <c r="W399" t="s">
        <v>68</v>
      </c>
      <c r="X399" t="s">
        <v>68</v>
      </c>
      <c r="Y399" t="s">
        <v>517</v>
      </c>
      <c r="Z399" t="s">
        <v>517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67</v>
      </c>
      <c r="AJ399" t="s">
        <v>68</v>
      </c>
      <c r="AK399" t="s">
        <v>1119</v>
      </c>
    </row>
    <row r="400" spans="1:37">
      <c r="A400">
        <v>251</v>
      </c>
      <c r="B400" t="s">
        <v>13</v>
      </c>
      <c r="C400" t="s">
        <v>418</v>
      </c>
      <c r="D400" t="s">
        <v>1120</v>
      </c>
      <c r="E400" t="s">
        <v>1121</v>
      </c>
      <c r="F400" t="s">
        <v>1122</v>
      </c>
      <c r="G400" t="s">
        <v>812</v>
      </c>
      <c r="H400" t="s">
        <v>61</v>
      </c>
      <c r="I400" t="s">
        <v>422</v>
      </c>
      <c r="J400" s="155">
        <v>44104</v>
      </c>
      <c r="K400" t="s">
        <v>423</v>
      </c>
      <c r="L400" t="s">
        <v>2236</v>
      </c>
      <c r="M400" t="s">
        <v>2237</v>
      </c>
      <c r="N400" t="s">
        <v>506</v>
      </c>
      <c r="O400" t="s">
        <v>180</v>
      </c>
      <c r="P400" t="s">
        <v>1123</v>
      </c>
      <c r="Q400">
        <v>18461374</v>
      </c>
      <c r="R400" s="143" t="s">
        <v>66</v>
      </c>
      <c r="S400">
        <v>32</v>
      </c>
      <c r="T400" t="s">
        <v>1490</v>
      </c>
      <c r="W400" t="s">
        <v>68</v>
      </c>
      <c r="X400" t="s">
        <v>517</v>
      </c>
      <c r="Y400" t="s">
        <v>517</v>
      </c>
      <c r="Z400" t="s">
        <v>517</v>
      </c>
      <c r="AA400" t="s">
        <v>68</v>
      </c>
      <c r="AB400" t="s">
        <v>517</v>
      </c>
      <c r="AC400" t="s">
        <v>68</v>
      </c>
      <c r="AD400" t="s">
        <v>68</v>
      </c>
      <c r="AE400" t="s">
        <v>517</v>
      </c>
      <c r="AF400" t="s">
        <v>68</v>
      </c>
      <c r="AG400" t="s">
        <v>517</v>
      </c>
      <c r="AH400" t="s">
        <v>68</v>
      </c>
      <c r="AI400" t="s">
        <v>68</v>
      </c>
      <c r="AJ400" t="s">
        <v>68</v>
      </c>
    </row>
    <row r="401" spans="1:37">
      <c r="A401">
        <v>252</v>
      </c>
      <c r="B401" t="s">
        <v>13</v>
      </c>
      <c r="C401" t="s">
        <v>418</v>
      </c>
      <c r="D401" t="s">
        <v>1120</v>
      </c>
      <c r="E401" t="s">
        <v>1121</v>
      </c>
      <c r="F401" t="s">
        <v>1122</v>
      </c>
      <c r="G401" t="s">
        <v>812</v>
      </c>
      <c r="H401" t="s">
        <v>61</v>
      </c>
      <c r="I401" t="s">
        <v>422</v>
      </c>
      <c r="J401" s="155">
        <v>44104</v>
      </c>
      <c r="K401" t="s">
        <v>423</v>
      </c>
      <c r="L401" t="s">
        <v>2238</v>
      </c>
      <c r="M401" t="s">
        <v>2239</v>
      </c>
      <c r="N401" t="s">
        <v>256</v>
      </c>
      <c r="O401" t="s">
        <v>109</v>
      </c>
      <c r="P401" t="s">
        <v>1124</v>
      </c>
      <c r="Q401">
        <v>17225067</v>
      </c>
      <c r="R401" s="143" t="s">
        <v>66</v>
      </c>
      <c r="S401">
        <v>37</v>
      </c>
      <c r="T401" t="s">
        <v>1490</v>
      </c>
      <c r="W401" t="s">
        <v>68</v>
      </c>
      <c r="X401" t="s">
        <v>517</v>
      </c>
      <c r="Y401" t="s">
        <v>517</v>
      </c>
      <c r="Z401" t="s">
        <v>517</v>
      </c>
      <c r="AA401" t="s">
        <v>68</v>
      </c>
      <c r="AB401" t="s">
        <v>517</v>
      </c>
      <c r="AC401" t="s">
        <v>68</v>
      </c>
      <c r="AD401" t="s">
        <v>68</v>
      </c>
      <c r="AE401" t="s">
        <v>517</v>
      </c>
      <c r="AF401" t="s">
        <v>68</v>
      </c>
      <c r="AG401" t="s">
        <v>517</v>
      </c>
      <c r="AH401" t="s">
        <v>68</v>
      </c>
      <c r="AI401" t="s">
        <v>68</v>
      </c>
      <c r="AJ401" t="s">
        <v>68</v>
      </c>
    </row>
    <row r="402" spans="1:37">
      <c r="A402">
        <v>253</v>
      </c>
      <c r="B402" t="s">
        <v>13</v>
      </c>
      <c r="C402" t="s">
        <v>418</v>
      </c>
      <c r="D402" t="s">
        <v>1120</v>
      </c>
      <c r="E402" t="s">
        <v>1121</v>
      </c>
      <c r="F402" t="s">
        <v>1122</v>
      </c>
      <c r="G402" t="s">
        <v>812</v>
      </c>
      <c r="H402" t="s">
        <v>61</v>
      </c>
      <c r="I402" t="s">
        <v>422</v>
      </c>
      <c r="J402" s="155">
        <v>44104</v>
      </c>
      <c r="K402" t="s">
        <v>423</v>
      </c>
      <c r="L402" t="s">
        <v>2240</v>
      </c>
      <c r="M402" t="s">
        <v>2241</v>
      </c>
      <c r="N402" t="s">
        <v>191</v>
      </c>
      <c r="O402" t="s">
        <v>1125</v>
      </c>
      <c r="P402" t="s">
        <v>1126</v>
      </c>
      <c r="Q402">
        <v>15700341</v>
      </c>
      <c r="R402" s="143" t="s">
        <v>66</v>
      </c>
      <c r="S402">
        <v>43</v>
      </c>
      <c r="T402" t="s">
        <v>1490</v>
      </c>
      <c r="W402" t="s">
        <v>68</v>
      </c>
      <c r="X402" t="s">
        <v>517</v>
      </c>
      <c r="Y402" t="s">
        <v>517</v>
      </c>
      <c r="Z402" t="s">
        <v>517</v>
      </c>
      <c r="AA402" t="s">
        <v>68</v>
      </c>
      <c r="AB402" t="s">
        <v>517</v>
      </c>
      <c r="AC402" t="s">
        <v>68</v>
      </c>
      <c r="AD402" t="s">
        <v>68</v>
      </c>
      <c r="AE402" t="s">
        <v>517</v>
      </c>
      <c r="AF402" t="s">
        <v>68</v>
      </c>
      <c r="AG402" t="s">
        <v>517</v>
      </c>
      <c r="AH402" t="s">
        <v>68</v>
      </c>
      <c r="AI402" t="s">
        <v>68</v>
      </c>
      <c r="AJ402" t="s">
        <v>68</v>
      </c>
    </row>
    <row r="403" spans="1:37">
      <c r="A403">
        <v>254</v>
      </c>
      <c r="B403" t="s">
        <v>13</v>
      </c>
      <c r="C403" t="s">
        <v>418</v>
      </c>
      <c r="D403" t="s">
        <v>1120</v>
      </c>
      <c r="E403" t="s">
        <v>1121</v>
      </c>
      <c r="F403" t="s">
        <v>1122</v>
      </c>
      <c r="G403" t="s">
        <v>812</v>
      </c>
      <c r="H403" t="s">
        <v>61</v>
      </c>
      <c r="I403" t="s">
        <v>422</v>
      </c>
      <c r="J403" s="155">
        <v>44104</v>
      </c>
      <c r="K403" t="s">
        <v>423</v>
      </c>
      <c r="L403" t="s">
        <v>2242</v>
      </c>
      <c r="M403" t="s">
        <v>2243</v>
      </c>
      <c r="N403" t="s">
        <v>1127</v>
      </c>
      <c r="P403" t="s">
        <v>1128</v>
      </c>
      <c r="Q403">
        <v>19830513</v>
      </c>
      <c r="R403" s="143" t="s">
        <v>66</v>
      </c>
      <c r="S403">
        <v>30</v>
      </c>
      <c r="T403" t="s">
        <v>1490</v>
      </c>
      <c r="W403" t="s">
        <v>68</v>
      </c>
      <c r="X403" t="s">
        <v>517</v>
      </c>
      <c r="Y403" t="s">
        <v>517</v>
      </c>
      <c r="Z403" t="s">
        <v>517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517</v>
      </c>
      <c r="AH403" t="s">
        <v>68</v>
      </c>
      <c r="AI403" t="s">
        <v>68</v>
      </c>
      <c r="AJ403" t="s">
        <v>68</v>
      </c>
    </row>
    <row r="404" spans="1:37">
      <c r="A404">
        <v>255</v>
      </c>
      <c r="B404" t="s">
        <v>13</v>
      </c>
      <c r="C404" t="s">
        <v>418</v>
      </c>
      <c r="D404" t="s">
        <v>1120</v>
      </c>
      <c r="E404" t="s">
        <v>1121</v>
      </c>
      <c r="F404" t="s">
        <v>1122</v>
      </c>
      <c r="G404" t="s">
        <v>812</v>
      </c>
      <c r="H404" t="s">
        <v>61</v>
      </c>
      <c r="I404" t="s">
        <v>422</v>
      </c>
      <c r="J404" s="155">
        <v>44104</v>
      </c>
      <c r="K404" t="s">
        <v>423</v>
      </c>
      <c r="L404" t="s">
        <v>2244</v>
      </c>
      <c r="M404" t="s">
        <v>2245</v>
      </c>
      <c r="N404" t="s">
        <v>180</v>
      </c>
      <c r="P404" t="s">
        <v>129</v>
      </c>
      <c r="Q404">
        <v>11928640</v>
      </c>
      <c r="R404" s="143" t="s">
        <v>66</v>
      </c>
      <c r="S404">
        <v>48</v>
      </c>
      <c r="T404" t="s">
        <v>1490</v>
      </c>
      <c r="W404" t="s">
        <v>67</v>
      </c>
      <c r="X404" t="s">
        <v>517</v>
      </c>
      <c r="Y404" t="s">
        <v>517</v>
      </c>
      <c r="Z404" t="s">
        <v>68</v>
      </c>
      <c r="AA404" t="s">
        <v>68</v>
      </c>
      <c r="AB404" t="s">
        <v>68</v>
      </c>
      <c r="AC404" t="s">
        <v>517</v>
      </c>
      <c r="AD404" t="s">
        <v>68</v>
      </c>
      <c r="AE404" t="s">
        <v>517</v>
      </c>
      <c r="AF404" t="s">
        <v>68</v>
      </c>
      <c r="AG404" t="s">
        <v>517</v>
      </c>
      <c r="AH404" t="s">
        <v>68</v>
      </c>
      <c r="AI404" t="s">
        <v>68</v>
      </c>
      <c r="AJ404" t="s">
        <v>68</v>
      </c>
    </row>
    <row r="405" spans="1:37">
      <c r="A405">
        <v>256</v>
      </c>
      <c r="B405" t="s">
        <v>13</v>
      </c>
      <c r="C405" t="s">
        <v>418</v>
      </c>
      <c r="D405" t="s">
        <v>1120</v>
      </c>
      <c r="E405" t="s">
        <v>1121</v>
      </c>
      <c r="F405" t="s">
        <v>1122</v>
      </c>
      <c r="G405" t="s">
        <v>812</v>
      </c>
      <c r="H405" t="s">
        <v>61</v>
      </c>
      <c r="I405" t="s">
        <v>422</v>
      </c>
      <c r="J405" s="155">
        <v>44104</v>
      </c>
      <c r="K405" t="s">
        <v>423</v>
      </c>
      <c r="L405" t="s">
        <v>2246</v>
      </c>
      <c r="M405" t="s">
        <v>2247</v>
      </c>
      <c r="N405" t="s">
        <v>1129</v>
      </c>
      <c r="O405" t="s">
        <v>555</v>
      </c>
      <c r="P405" t="s">
        <v>1130</v>
      </c>
      <c r="Q405">
        <v>23099044</v>
      </c>
      <c r="R405" s="143" t="s">
        <v>66</v>
      </c>
      <c r="S405">
        <v>28</v>
      </c>
      <c r="T405" t="s">
        <v>1490</v>
      </c>
      <c r="W405" t="s">
        <v>68</v>
      </c>
      <c r="X405" t="s">
        <v>517</v>
      </c>
      <c r="Y405" t="s">
        <v>517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517</v>
      </c>
      <c r="AF405" t="s">
        <v>68</v>
      </c>
      <c r="AG405" t="s">
        <v>517</v>
      </c>
      <c r="AH405" t="s">
        <v>68</v>
      </c>
      <c r="AI405" t="s">
        <v>68</v>
      </c>
      <c r="AJ405" t="s">
        <v>68</v>
      </c>
    </row>
    <row r="406" spans="1:37">
      <c r="A406">
        <v>257</v>
      </c>
      <c r="B406" t="s">
        <v>13</v>
      </c>
      <c r="C406" t="s">
        <v>418</v>
      </c>
      <c r="D406" t="s">
        <v>1120</v>
      </c>
      <c r="E406" t="s">
        <v>1121</v>
      </c>
      <c r="F406" t="s">
        <v>1122</v>
      </c>
      <c r="G406" t="s">
        <v>812</v>
      </c>
      <c r="H406" t="s">
        <v>61</v>
      </c>
      <c r="I406" t="s">
        <v>422</v>
      </c>
      <c r="J406" s="155">
        <v>44104</v>
      </c>
      <c r="K406" t="s">
        <v>423</v>
      </c>
      <c r="L406" t="s">
        <v>2248</v>
      </c>
      <c r="M406" t="s">
        <v>2249</v>
      </c>
      <c r="N406" t="s">
        <v>1131</v>
      </c>
      <c r="O406" t="s">
        <v>102</v>
      </c>
      <c r="P406" t="s">
        <v>1132</v>
      </c>
      <c r="Q406">
        <v>23636345</v>
      </c>
      <c r="R406" s="143" t="s">
        <v>66</v>
      </c>
      <c r="S406">
        <v>27</v>
      </c>
      <c r="T406" t="s">
        <v>1490</v>
      </c>
      <c r="W406" t="s">
        <v>68</v>
      </c>
      <c r="X406" t="s">
        <v>517</v>
      </c>
      <c r="Y406" t="s">
        <v>517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517</v>
      </c>
      <c r="AH406" t="s">
        <v>68</v>
      </c>
      <c r="AI406" t="s">
        <v>68</v>
      </c>
      <c r="AJ406" t="s">
        <v>68</v>
      </c>
    </row>
    <row r="407" spans="1:37">
      <c r="A407">
        <v>258</v>
      </c>
      <c r="B407" t="s">
        <v>13</v>
      </c>
      <c r="C407" t="s">
        <v>418</v>
      </c>
      <c r="D407" t="s">
        <v>1120</v>
      </c>
      <c r="E407" t="s">
        <v>1121</v>
      </c>
      <c r="F407" t="s">
        <v>1122</v>
      </c>
      <c r="G407" t="s">
        <v>812</v>
      </c>
      <c r="H407" t="s">
        <v>61</v>
      </c>
      <c r="I407" t="s">
        <v>422</v>
      </c>
      <c r="J407" s="155">
        <v>44104</v>
      </c>
      <c r="K407" t="s">
        <v>423</v>
      </c>
      <c r="L407" t="s">
        <v>2250</v>
      </c>
      <c r="M407" t="s">
        <v>2251</v>
      </c>
      <c r="N407" t="s">
        <v>170</v>
      </c>
      <c r="O407" t="s">
        <v>1133</v>
      </c>
      <c r="P407" t="s">
        <v>1134</v>
      </c>
      <c r="Q407">
        <v>18040924</v>
      </c>
      <c r="R407" s="143" t="s">
        <v>66</v>
      </c>
      <c r="S407">
        <v>37</v>
      </c>
      <c r="T407" t="s">
        <v>1490</v>
      </c>
      <c r="W407" t="s">
        <v>68</v>
      </c>
      <c r="X407" t="s">
        <v>517</v>
      </c>
      <c r="Y407" t="s">
        <v>517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517</v>
      </c>
      <c r="AF407" t="s">
        <v>68</v>
      </c>
      <c r="AG407" t="s">
        <v>517</v>
      </c>
      <c r="AH407" t="s">
        <v>68</v>
      </c>
      <c r="AI407" t="s">
        <v>68</v>
      </c>
      <c r="AJ407" t="s">
        <v>68</v>
      </c>
    </row>
    <row r="408" spans="1:37">
      <c r="A408">
        <v>259</v>
      </c>
      <c r="B408" t="s">
        <v>13</v>
      </c>
      <c r="C408" t="s">
        <v>418</v>
      </c>
      <c r="D408" t="s">
        <v>1120</v>
      </c>
      <c r="E408" t="s">
        <v>1121</v>
      </c>
      <c r="F408" t="s">
        <v>1122</v>
      </c>
      <c r="G408" t="s">
        <v>812</v>
      </c>
      <c r="H408" t="s">
        <v>61</v>
      </c>
      <c r="I408" t="s">
        <v>422</v>
      </c>
      <c r="J408" s="155">
        <v>44104</v>
      </c>
      <c r="K408" t="s">
        <v>423</v>
      </c>
      <c r="L408" t="s">
        <v>2252</v>
      </c>
      <c r="M408" t="s">
        <v>2253</v>
      </c>
      <c r="N408" t="s">
        <v>1135</v>
      </c>
      <c r="O408" t="s">
        <v>1136</v>
      </c>
      <c r="P408" t="s">
        <v>261</v>
      </c>
      <c r="Q408">
        <v>13617876</v>
      </c>
      <c r="R408" s="143" t="s">
        <v>66</v>
      </c>
      <c r="S408">
        <v>41</v>
      </c>
      <c r="T408" t="s">
        <v>1490</v>
      </c>
      <c r="W408" t="s">
        <v>68</v>
      </c>
      <c r="X408" t="s">
        <v>517</v>
      </c>
      <c r="Y408" t="s">
        <v>517</v>
      </c>
      <c r="Z408" t="s">
        <v>68</v>
      </c>
      <c r="AA408" t="s">
        <v>68</v>
      </c>
      <c r="AB408" t="s">
        <v>68</v>
      </c>
      <c r="AC408" t="s">
        <v>68</v>
      </c>
      <c r="AD408" t="s">
        <v>517</v>
      </c>
      <c r="AE408" t="s">
        <v>517</v>
      </c>
      <c r="AF408" t="s">
        <v>68</v>
      </c>
      <c r="AG408" t="s">
        <v>517</v>
      </c>
      <c r="AH408" t="s">
        <v>68</v>
      </c>
      <c r="AI408" t="s">
        <v>68</v>
      </c>
      <c r="AJ408" t="s">
        <v>68</v>
      </c>
    </row>
    <row r="409" spans="1:37">
      <c r="A409">
        <v>260</v>
      </c>
      <c r="B409" t="s">
        <v>13</v>
      </c>
      <c r="C409" t="s">
        <v>418</v>
      </c>
      <c r="D409" t="s">
        <v>1120</v>
      </c>
      <c r="E409" t="s">
        <v>1121</v>
      </c>
      <c r="F409" t="s">
        <v>1122</v>
      </c>
      <c r="G409" t="s">
        <v>812</v>
      </c>
      <c r="H409" t="s">
        <v>61</v>
      </c>
      <c r="I409" t="s">
        <v>422</v>
      </c>
      <c r="J409" s="155">
        <v>44104</v>
      </c>
      <c r="K409" t="s">
        <v>423</v>
      </c>
      <c r="L409" t="s">
        <v>1949</v>
      </c>
      <c r="M409" t="s">
        <v>2254</v>
      </c>
      <c r="N409" t="s">
        <v>1137</v>
      </c>
      <c r="O409" t="s">
        <v>1138</v>
      </c>
      <c r="P409" t="s">
        <v>790</v>
      </c>
      <c r="Q409">
        <v>18187086</v>
      </c>
      <c r="R409" s="143" t="s">
        <v>66</v>
      </c>
      <c r="S409">
        <v>31</v>
      </c>
      <c r="T409" t="s">
        <v>1490</v>
      </c>
      <c r="W409" t="s">
        <v>68</v>
      </c>
      <c r="X409" t="s">
        <v>517</v>
      </c>
      <c r="Y409" t="s">
        <v>517</v>
      </c>
      <c r="Z409" t="s">
        <v>517</v>
      </c>
      <c r="AA409" t="s">
        <v>68</v>
      </c>
      <c r="AB409" t="s">
        <v>68</v>
      </c>
      <c r="AC409" t="s">
        <v>68</v>
      </c>
      <c r="AD409" t="s">
        <v>68</v>
      </c>
      <c r="AE409" t="s">
        <v>517</v>
      </c>
      <c r="AF409" t="s">
        <v>68</v>
      </c>
      <c r="AG409" t="s">
        <v>517</v>
      </c>
      <c r="AH409" t="s">
        <v>68</v>
      </c>
      <c r="AI409" t="s">
        <v>68</v>
      </c>
      <c r="AJ409" t="s">
        <v>68</v>
      </c>
    </row>
    <row r="410" spans="1:37">
      <c r="A410">
        <v>261</v>
      </c>
      <c r="B410" t="s">
        <v>13</v>
      </c>
      <c r="C410" t="s">
        <v>418</v>
      </c>
      <c r="D410" t="s">
        <v>1047</v>
      </c>
      <c r="E410" t="s">
        <v>810</v>
      </c>
      <c r="F410" t="s">
        <v>1139</v>
      </c>
      <c r="G410" t="s">
        <v>15</v>
      </c>
      <c r="H410" t="s">
        <v>61</v>
      </c>
      <c r="I410" t="s">
        <v>422</v>
      </c>
      <c r="J410" s="155">
        <v>44104</v>
      </c>
      <c r="K410" t="s">
        <v>423</v>
      </c>
      <c r="L410" t="s">
        <v>2255</v>
      </c>
      <c r="N410" t="s">
        <v>1140</v>
      </c>
      <c r="P410" t="s">
        <v>1141</v>
      </c>
      <c r="Q410">
        <v>1705913</v>
      </c>
      <c r="R410" s="143" t="s">
        <v>66</v>
      </c>
      <c r="S410">
        <v>39</v>
      </c>
      <c r="T410" t="s">
        <v>1490</v>
      </c>
      <c r="W410" t="s">
        <v>68</v>
      </c>
      <c r="X410" t="s">
        <v>68</v>
      </c>
      <c r="Y410" t="s">
        <v>67</v>
      </c>
      <c r="Z410" t="s">
        <v>67</v>
      </c>
      <c r="AA410" t="s">
        <v>67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</row>
    <row r="411" spans="1:37">
      <c r="A411">
        <v>262</v>
      </c>
      <c r="B411" t="s">
        <v>13</v>
      </c>
      <c r="C411" t="s">
        <v>418</v>
      </c>
      <c r="D411" t="s">
        <v>419</v>
      </c>
      <c r="E411" t="s">
        <v>12</v>
      </c>
      <c r="F411" t="s">
        <v>503</v>
      </c>
      <c r="G411" t="s">
        <v>421</v>
      </c>
      <c r="H411" t="s">
        <v>61</v>
      </c>
      <c r="I411" t="s">
        <v>422</v>
      </c>
      <c r="J411" s="155">
        <v>44104</v>
      </c>
      <c r="K411" t="s">
        <v>423</v>
      </c>
      <c r="L411" t="s">
        <v>2256</v>
      </c>
      <c r="N411" t="s">
        <v>1142</v>
      </c>
      <c r="O411" t="s">
        <v>1143</v>
      </c>
      <c r="P411" t="s">
        <v>220</v>
      </c>
      <c r="Q411">
        <v>14035515</v>
      </c>
      <c r="R411" s="143" t="s">
        <v>66</v>
      </c>
      <c r="S411">
        <v>39</v>
      </c>
      <c r="T411" t="s">
        <v>1490</v>
      </c>
      <c r="U411">
        <v>4164088939</v>
      </c>
      <c r="W411" t="s">
        <v>68</v>
      </c>
      <c r="X411" t="s">
        <v>68</v>
      </c>
      <c r="Y411" t="s">
        <v>67</v>
      </c>
      <c r="Z411" t="s">
        <v>67</v>
      </c>
      <c r="AA411" t="s">
        <v>67</v>
      </c>
      <c r="AB411" t="s">
        <v>68</v>
      </c>
      <c r="AC411" t="s">
        <v>68</v>
      </c>
      <c r="AD411" t="s">
        <v>68</v>
      </c>
      <c r="AE411" t="s">
        <v>517</v>
      </c>
      <c r="AF411" t="s">
        <v>67</v>
      </c>
      <c r="AG411" t="s">
        <v>68</v>
      </c>
      <c r="AH411" t="s">
        <v>68</v>
      </c>
      <c r="AI411" t="s">
        <v>68</v>
      </c>
      <c r="AJ411" t="s">
        <v>68</v>
      </c>
    </row>
    <row r="412" spans="1:37">
      <c r="A412">
        <v>263</v>
      </c>
      <c r="B412" t="s">
        <v>13</v>
      </c>
      <c r="C412" t="s">
        <v>418</v>
      </c>
      <c r="D412" t="s">
        <v>419</v>
      </c>
      <c r="E412" t="s">
        <v>12</v>
      </c>
      <c r="F412" t="s">
        <v>485</v>
      </c>
      <c r="G412" t="s">
        <v>421</v>
      </c>
      <c r="H412" t="s">
        <v>61</v>
      </c>
      <c r="I412" t="s">
        <v>422</v>
      </c>
      <c r="J412" s="155">
        <v>44104</v>
      </c>
      <c r="K412" t="s">
        <v>423</v>
      </c>
      <c r="L412" t="s">
        <v>2257</v>
      </c>
      <c r="N412" t="s">
        <v>118</v>
      </c>
      <c r="P412" t="s">
        <v>1143</v>
      </c>
      <c r="Q412">
        <v>10181820</v>
      </c>
      <c r="R412" s="143" t="s">
        <v>66</v>
      </c>
      <c r="S412">
        <v>54</v>
      </c>
      <c r="T412" t="s">
        <v>1501</v>
      </c>
      <c r="W412" t="s">
        <v>68</v>
      </c>
      <c r="X412" t="s">
        <v>68</v>
      </c>
      <c r="Y412" t="s">
        <v>67</v>
      </c>
      <c r="Z412" t="s">
        <v>67</v>
      </c>
      <c r="AA412" t="s">
        <v>517</v>
      </c>
      <c r="AB412" t="s">
        <v>68</v>
      </c>
      <c r="AC412" t="s">
        <v>68</v>
      </c>
      <c r="AD412" t="s">
        <v>68</v>
      </c>
      <c r="AE412" t="s">
        <v>517</v>
      </c>
      <c r="AF412" t="s">
        <v>67</v>
      </c>
      <c r="AG412" t="s">
        <v>68</v>
      </c>
      <c r="AH412" t="s">
        <v>68</v>
      </c>
      <c r="AI412" t="s">
        <v>68</v>
      </c>
      <c r="AJ412" t="s">
        <v>68</v>
      </c>
    </row>
    <row r="413" spans="1:37">
      <c r="A413">
        <v>264</v>
      </c>
      <c r="B413" t="s">
        <v>13</v>
      </c>
      <c r="C413" t="s">
        <v>418</v>
      </c>
      <c r="D413" t="s">
        <v>419</v>
      </c>
      <c r="E413" t="s">
        <v>12</v>
      </c>
      <c r="F413" t="s">
        <v>485</v>
      </c>
      <c r="G413" t="s">
        <v>421</v>
      </c>
      <c r="H413" t="s">
        <v>61</v>
      </c>
      <c r="I413" t="s">
        <v>422</v>
      </c>
      <c r="J413" s="155">
        <v>44104</v>
      </c>
      <c r="K413" t="s">
        <v>423</v>
      </c>
      <c r="L413" t="s">
        <v>2258</v>
      </c>
      <c r="N413" t="s">
        <v>98</v>
      </c>
      <c r="P413" t="s">
        <v>1144</v>
      </c>
      <c r="Q413">
        <v>16666902</v>
      </c>
      <c r="R413" s="143" t="s">
        <v>66</v>
      </c>
      <c r="S413">
        <v>33</v>
      </c>
      <c r="T413" t="s">
        <v>1490</v>
      </c>
      <c r="U413">
        <v>4248487237</v>
      </c>
      <c r="V413" t="s">
        <v>1145</v>
      </c>
      <c r="W413" t="s">
        <v>68</v>
      </c>
      <c r="X413" t="s">
        <v>68</v>
      </c>
      <c r="Y413" t="s">
        <v>67</v>
      </c>
      <c r="Z413" t="s">
        <v>67</v>
      </c>
      <c r="AA413" t="s">
        <v>67</v>
      </c>
      <c r="AB413" t="s">
        <v>68</v>
      </c>
      <c r="AC413" t="s">
        <v>68</v>
      </c>
      <c r="AD413" t="s">
        <v>68</v>
      </c>
      <c r="AE413" t="s">
        <v>517</v>
      </c>
      <c r="AF413" t="s">
        <v>67</v>
      </c>
      <c r="AG413" t="s">
        <v>68</v>
      </c>
      <c r="AH413" t="s">
        <v>68</v>
      </c>
      <c r="AI413" t="s">
        <v>68</v>
      </c>
      <c r="AJ413" t="s">
        <v>68</v>
      </c>
    </row>
    <row r="414" spans="1:37">
      <c r="A414">
        <v>266</v>
      </c>
      <c r="B414" t="s">
        <v>13</v>
      </c>
      <c r="C414" t="s">
        <v>418</v>
      </c>
      <c r="D414" t="s">
        <v>419</v>
      </c>
      <c r="E414" t="s">
        <v>12</v>
      </c>
      <c r="F414" t="s">
        <v>485</v>
      </c>
      <c r="G414" t="s">
        <v>421</v>
      </c>
      <c r="H414" t="s">
        <v>1146</v>
      </c>
      <c r="I414" t="s">
        <v>422</v>
      </c>
      <c r="J414" s="155">
        <v>44104</v>
      </c>
      <c r="K414" t="s">
        <v>423</v>
      </c>
      <c r="L414" t="s">
        <v>2259</v>
      </c>
      <c r="N414" t="s">
        <v>1093</v>
      </c>
      <c r="P414" t="s">
        <v>1147</v>
      </c>
      <c r="Q414">
        <v>6427481</v>
      </c>
      <c r="R414" s="143" t="s">
        <v>66</v>
      </c>
      <c r="S414">
        <v>59</v>
      </c>
      <c r="T414" t="s">
        <v>1501</v>
      </c>
      <c r="V414" t="s">
        <v>1148</v>
      </c>
      <c r="W414" t="s">
        <v>68</v>
      </c>
      <c r="X414" t="s">
        <v>67</v>
      </c>
      <c r="Y414" t="s">
        <v>67</v>
      </c>
      <c r="Z414" t="s">
        <v>67</v>
      </c>
      <c r="AA414" t="s">
        <v>68</v>
      </c>
      <c r="AB414" t="s">
        <v>68</v>
      </c>
      <c r="AC414" t="s">
        <v>68</v>
      </c>
      <c r="AD414" t="s">
        <v>68</v>
      </c>
      <c r="AE414" t="s">
        <v>517</v>
      </c>
      <c r="AF414" t="s">
        <v>67</v>
      </c>
      <c r="AG414" t="s">
        <v>68</v>
      </c>
      <c r="AH414" t="s">
        <v>68</v>
      </c>
      <c r="AI414" t="s">
        <v>68</v>
      </c>
      <c r="AJ414" t="s">
        <v>68</v>
      </c>
    </row>
    <row r="415" spans="1:37">
      <c r="A415">
        <v>267</v>
      </c>
      <c r="B415" t="s">
        <v>13</v>
      </c>
      <c r="C415" t="s">
        <v>418</v>
      </c>
      <c r="D415" t="s">
        <v>419</v>
      </c>
      <c r="E415" t="s">
        <v>12</v>
      </c>
      <c r="F415" t="s">
        <v>485</v>
      </c>
      <c r="G415" t="s">
        <v>421</v>
      </c>
      <c r="H415" t="s">
        <v>1146</v>
      </c>
      <c r="I415" t="s">
        <v>422</v>
      </c>
      <c r="J415" s="155">
        <v>44104</v>
      </c>
      <c r="K415" t="s">
        <v>423</v>
      </c>
      <c r="L415" t="s">
        <v>2260</v>
      </c>
      <c r="N415" t="s">
        <v>506</v>
      </c>
      <c r="P415" t="s">
        <v>1149</v>
      </c>
      <c r="Q415">
        <v>6991120</v>
      </c>
      <c r="R415" s="143" t="s">
        <v>66</v>
      </c>
      <c r="S415">
        <v>89</v>
      </c>
      <c r="T415" t="s">
        <v>1501</v>
      </c>
      <c r="U415">
        <v>4142679271</v>
      </c>
      <c r="W415" t="s">
        <v>68</v>
      </c>
      <c r="X415" t="s">
        <v>67</v>
      </c>
      <c r="Y415" t="s">
        <v>67</v>
      </c>
      <c r="Z415" t="s">
        <v>67</v>
      </c>
      <c r="AA415" t="s">
        <v>743</v>
      </c>
      <c r="AB415" t="s">
        <v>68</v>
      </c>
      <c r="AC415" t="s">
        <v>68</v>
      </c>
      <c r="AD415" t="s">
        <v>67</v>
      </c>
      <c r="AE415" t="s">
        <v>517</v>
      </c>
      <c r="AF415" t="s">
        <v>67</v>
      </c>
      <c r="AG415" t="s">
        <v>68</v>
      </c>
      <c r="AH415" t="s">
        <v>68</v>
      </c>
      <c r="AI415" t="s">
        <v>68</v>
      </c>
      <c r="AJ415" t="s">
        <v>68</v>
      </c>
      <c r="AK415" t="s">
        <v>1150</v>
      </c>
    </row>
    <row r="416" spans="1:37">
      <c r="A416">
        <v>268</v>
      </c>
      <c r="B416" t="s">
        <v>13</v>
      </c>
      <c r="C416" t="s">
        <v>418</v>
      </c>
      <c r="D416" t="s">
        <v>419</v>
      </c>
      <c r="E416" t="s">
        <v>12</v>
      </c>
      <c r="F416" t="s">
        <v>485</v>
      </c>
      <c r="G416" t="s">
        <v>421</v>
      </c>
      <c r="H416" t="s">
        <v>1146</v>
      </c>
      <c r="I416" t="s">
        <v>422</v>
      </c>
      <c r="J416" s="155">
        <v>44104</v>
      </c>
      <c r="K416" t="s">
        <v>423</v>
      </c>
      <c r="L416" t="s">
        <v>2261</v>
      </c>
      <c r="N416" t="s">
        <v>1151</v>
      </c>
      <c r="P416" t="s">
        <v>1152</v>
      </c>
      <c r="Q416">
        <v>26946934</v>
      </c>
      <c r="R416" s="143" t="s">
        <v>66</v>
      </c>
      <c r="S416">
        <v>21</v>
      </c>
      <c r="T416" t="s">
        <v>1490</v>
      </c>
      <c r="U416">
        <v>4263211566</v>
      </c>
      <c r="W416" t="s">
        <v>68</v>
      </c>
      <c r="X416" t="s">
        <v>67</v>
      </c>
      <c r="Y416" t="s">
        <v>67</v>
      </c>
      <c r="Z416" t="s">
        <v>67</v>
      </c>
      <c r="AA416" t="s">
        <v>67</v>
      </c>
      <c r="AB416" t="s">
        <v>68</v>
      </c>
      <c r="AC416" t="s">
        <v>68</v>
      </c>
      <c r="AD416" t="s">
        <v>68</v>
      </c>
      <c r="AE416" t="s">
        <v>517</v>
      </c>
      <c r="AF416" t="s">
        <v>67</v>
      </c>
      <c r="AG416" t="s">
        <v>67</v>
      </c>
      <c r="AH416" t="s">
        <v>68</v>
      </c>
      <c r="AI416" t="s">
        <v>68</v>
      </c>
      <c r="AJ416" t="s">
        <v>68</v>
      </c>
    </row>
    <row r="417" spans="1:37">
      <c r="A417">
        <v>269</v>
      </c>
      <c r="B417" t="s">
        <v>13</v>
      </c>
      <c r="C417" t="s">
        <v>418</v>
      </c>
      <c r="D417" t="s">
        <v>419</v>
      </c>
      <c r="E417" t="s">
        <v>12</v>
      </c>
      <c r="F417" t="s">
        <v>485</v>
      </c>
      <c r="G417" t="s">
        <v>421</v>
      </c>
      <c r="H417" t="s">
        <v>1146</v>
      </c>
      <c r="I417" t="s">
        <v>422</v>
      </c>
      <c r="J417" s="155">
        <v>44104</v>
      </c>
      <c r="K417" t="s">
        <v>423</v>
      </c>
      <c r="L417" t="s">
        <v>2167</v>
      </c>
      <c r="N417" t="s">
        <v>1153</v>
      </c>
      <c r="P417" t="s">
        <v>1154</v>
      </c>
      <c r="Q417">
        <v>12396779</v>
      </c>
      <c r="R417" s="143" t="s">
        <v>66</v>
      </c>
      <c r="S417">
        <v>43</v>
      </c>
      <c r="T417" t="s">
        <v>1490</v>
      </c>
      <c r="U417">
        <v>4164026091</v>
      </c>
      <c r="W417" t="s">
        <v>68</v>
      </c>
      <c r="X417" t="s">
        <v>68</v>
      </c>
      <c r="Y417" t="s">
        <v>67</v>
      </c>
      <c r="Z417" t="s">
        <v>517</v>
      </c>
      <c r="AA417" t="s">
        <v>67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</row>
    <row r="418" spans="1:37">
      <c r="A418">
        <v>270</v>
      </c>
      <c r="B418" t="s">
        <v>13</v>
      </c>
      <c r="C418" t="s">
        <v>418</v>
      </c>
      <c r="D418" t="s">
        <v>419</v>
      </c>
      <c r="E418" t="s">
        <v>12</v>
      </c>
      <c r="F418" t="s">
        <v>485</v>
      </c>
      <c r="G418" t="s">
        <v>421</v>
      </c>
      <c r="H418" t="s">
        <v>1146</v>
      </c>
      <c r="I418" t="s">
        <v>422</v>
      </c>
      <c r="J418" s="155">
        <v>44104</v>
      </c>
      <c r="K418" t="s">
        <v>423</v>
      </c>
      <c r="L418" t="s">
        <v>2262</v>
      </c>
      <c r="N418" t="s">
        <v>206</v>
      </c>
      <c r="P418" t="s">
        <v>1155</v>
      </c>
      <c r="Q418">
        <v>19734778</v>
      </c>
      <c r="R418" s="143" t="s">
        <v>66</v>
      </c>
      <c r="S418">
        <v>30</v>
      </c>
      <c r="T418" t="s">
        <v>1490</v>
      </c>
      <c r="U418">
        <v>426643947</v>
      </c>
      <c r="W418" t="s">
        <v>68</v>
      </c>
      <c r="X418" t="s">
        <v>67</v>
      </c>
      <c r="Y418" t="s">
        <v>67</v>
      </c>
      <c r="Z418" t="s">
        <v>67</v>
      </c>
      <c r="AA418" t="s">
        <v>68</v>
      </c>
      <c r="AB418" t="s">
        <v>68</v>
      </c>
      <c r="AC418" t="s">
        <v>67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</row>
    <row r="419" spans="1:37">
      <c r="A419">
        <v>271</v>
      </c>
      <c r="B419" t="s">
        <v>13</v>
      </c>
      <c r="C419" t="s">
        <v>418</v>
      </c>
      <c r="D419" t="s">
        <v>419</v>
      </c>
      <c r="E419" t="s">
        <v>12</v>
      </c>
      <c r="F419" t="s">
        <v>485</v>
      </c>
      <c r="G419" t="s">
        <v>421</v>
      </c>
      <c r="H419" t="s">
        <v>1146</v>
      </c>
      <c r="I419" t="s">
        <v>422</v>
      </c>
      <c r="J419" s="155">
        <v>44104</v>
      </c>
      <c r="K419" t="s">
        <v>423</v>
      </c>
      <c r="L419" t="s">
        <v>2263</v>
      </c>
      <c r="N419" t="s">
        <v>886</v>
      </c>
      <c r="P419" t="s">
        <v>1156</v>
      </c>
      <c r="Q419">
        <v>16675689</v>
      </c>
      <c r="R419" s="143" t="s">
        <v>66</v>
      </c>
      <c r="S419">
        <v>36</v>
      </c>
      <c r="T419" t="s">
        <v>1490</v>
      </c>
      <c r="U419">
        <v>4162391923</v>
      </c>
      <c r="W419" t="s">
        <v>68</v>
      </c>
      <c r="X419" t="s">
        <v>67</v>
      </c>
      <c r="Y419" t="s">
        <v>67</v>
      </c>
      <c r="Z419" t="s">
        <v>67</v>
      </c>
      <c r="AA419" t="s">
        <v>67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</row>
    <row r="420" spans="1:37">
      <c r="A420">
        <v>272</v>
      </c>
      <c r="B420" t="s">
        <v>13</v>
      </c>
      <c r="C420" t="s">
        <v>418</v>
      </c>
      <c r="D420" t="s">
        <v>419</v>
      </c>
      <c r="E420" t="s">
        <v>12</v>
      </c>
      <c r="F420" t="s">
        <v>485</v>
      </c>
      <c r="G420" t="s">
        <v>421</v>
      </c>
      <c r="H420" t="s">
        <v>1146</v>
      </c>
      <c r="I420" t="s">
        <v>422</v>
      </c>
      <c r="J420" s="155">
        <v>44104</v>
      </c>
      <c r="K420" t="s">
        <v>423</v>
      </c>
      <c r="L420" t="s">
        <v>2264</v>
      </c>
      <c r="N420" t="s">
        <v>1157</v>
      </c>
      <c r="P420" t="s">
        <v>97</v>
      </c>
      <c r="Q420">
        <v>10628875</v>
      </c>
      <c r="R420" s="143" t="s">
        <v>66</v>
      </c>
      <c r="S420">
        <v>49</v>
      </c>
      <c r="T420" t="s">
        <v>1490</v>
      </c>
      <c r="U420">
        <v>4164233661</v>
      </c>
      <c r="W420" t="s">
        <v>68</v>
      </c>
      <c r="X420" t="s">
        <v>67</v>
      </c>
      <c r="Y420" t="s">
        <v>67</v>
      </c>
      <c r="Z420" t="s">
        <v>67</v>
      </c>
      <c r="AA420" t="s">
        <v>67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</row>
    <row r="421" spans="1:37">
      <c r="A421">
        <v>273</v>
      </c>
      <c r="B421" t="s">
        <v>13</v>
      </c>
      <c r="C421" t="s">
        <v>418</v>
      </c>
      <c r="D421" t="s">
        <v>419</v>
      </c>
      <c r="E421" t="s">
        <v>12</v>
      </c>
      <c r="F421" t="s">
        <v>485</v>
      </c>
      <c r="G421" t="s">
        <v>421</v>
      </c>
      <c r="H421" t="s">
        <v>1146</v>
      </c>
      <c r="I421" t="s">
        <v>422</v>
      </c>
      <c r="J421" s="155">
        <v>44104</v>
      </c>
      <c r="K421" t="s">
        <v>423</v>
      </c>
      <c r="L421" t="s">
        <v>2265</v>
      </c>
      <c r="N421" t="s">
        <v>555</v>
      </c>
      <c r="P421" t="s">
        <v>1158</v>
      </c>
      <c r="Q421">
        <v>24222864</v>
      </c>
      <c r="R421" s="143" t="s">
        <v>66</v>
      </c>
      <c r="S421">
        <v>24</v>
      </c>
      <c r="T421" t="s">
        <v>1490</v>
      </c>
      <c r="U421">
        <v>4241860166</v>
      </c>
      <c r="W421" t="s">
        <v>68</v>
      </c>
      <c r="X421" t="s">
        <v>67</v>
      </c>
      <c r="Y421" t="s">
        <v>67</v>
      </c>
      <c r="Z421" t="s">
        <v>67</v>
      </c>
      <c r="AA421" t="s">
        <v>67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</row>
    <row r="422" spans="1:37">
      <c r="A422">
        <v>274</v>
      </c>
      <c r="B422" t="s">
        <v>13</v>
      </c>
      <c r="C422" t="s">
        <v>418</v>
      </c>
      <c r="D422" t="s">
        <v>419</v>
      </c>
      <c r="E422" t="s">
        <v>12</v>
      </c>
      <c r="F422" t="s">
        <v>1159</v>
      </c>
      <c r="G422" t="s">
        <v>421</v>
      </c>
      <c r="H422" t="s">
        <v>1146</v>
      </c>
      <c r="I422" t="s">
        <v>422</v>
      </c>
      <c r="J422" s="155">
        <v>44104</v>
      </c>
      <c r="K422" t="s">
        <v>423</v>
      </c>
      <c r="L422" t="s">
        <v>2036</v>
      </c>
      <c r="N422" t="s">
        <v>458</v>
      </c>
      <c r="P422" t="s">
        <v>1160</v>
      </c>
      <c r="Q422">
        <v>29577536</v>
      </c>
      <c r="R422" s="143" t="s">
        <v>66</v>
      </c>
      <c r="T422" t="s">
        <v>1697</v>
      </c>
      <c r="U422">
        <v>4262143485</v>
      </c>
      <c r="W422" t="s">
        <v>68</v>
      </c>
      <c r="X422" t="s">
        <v>67</v>
      </c>
      <c r="Y422" t="s">
        <v>67</v>
      </c>
      <c r="Z422" t="s">
        <v>67</v>
      </c>
      <c r="AA422" t="s">
        <v>67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</row>
    <row r="423" spans="1:37">
      <c r="A423">
        <v>275</v>
      </c>
      <c r="B423" t="s">
        <v>13</v>
      </c>
      <c r="C423" t="s">
        <v>418</v>
      </c>
      <c r="D423" t="s">
        <v>419</v>
      </c>
      <c r="E423" t="s">
        <v>12</v>
      </c>
      <c r="F423" t="s">
        <v>1161</v>
      </c>
      <c r="G423" t="s">
        <v>421</v>
      </c>
      <c r="H423" t="s">
        <v>61</v>
      </c>
      <c r="I423" t="s">
        <v>422</v>
      </c>
      <c r="J423" s="155">
        <v>44104</v>
      </c>
      <c r="K423" t="s">
        <v>423</v>
      </c>
      <c r="L423" t="s">
        <v>2266</v>
      </c>
      <c r="N423" t="s">
        <v>1162</v>
      </c>
      <c r="O423" t="s">
        <v>1163</v>
      </c>
      <c r="P423" t="s">
        <v>1164</v>
      </c>
      <c r="Q423">
        <v>31082367</v>
      </c>
      <c r="R423" s="143" t="s">
        <v>66</v>
      </c>
      <c r="S423">
        <v>16</v>
      </c>
      <c r="T423" t="s">
        <v>1724</v>
      </c>
      <c r="U423">
        <v>4241568589</v>
      </c>
      <c r="W423" t="s">
        <v>68</v>
      </c>
      <c r="X423" t="s">
        <v>68</v>
      </c>
      <c r="Y423" t="s">
        <v>67</v>
      </c>
      <c r="Z423" t="s">
        <v>68</v>
      </c>
      <c r="AA423" t="s">
        <v>67</v>
      </c>
      <c r="AB423" t="s">
        <v>68</v>
      </c>
      <c r="AC423" t="s">
        <v>67</v>
      </c>
      <c r="AD423" t="s">
        <v>68</v>
      </c>
      <c r="AE423" t="s">
        <v>68</v>
      </c>
      <c r="AF423" t="s">
        <v>67</v>
      </c>
      <c r="AG423" t="s">
        <v>68</v>
      </c>
      <c r="AH423" t="s">
        <v>68</v>
      </c>
      <c r="AI423" t="s">
        <v>68</v>
      </c>
      <c r="AJ423" t="s">
        <v>68</v>
      </c>
    </row>
    <row r="424" spans="1:37">
      <c r="A424">
        <v>276</v>
      </c>
      <c r="B424" t="s">
        <v>13</v>
      </c>
      <c r="C424" t="s">
        <v>418</v>
      </c>
      <c r="D424" t="s">
        <v>419</v>
      </c>
      <c r="E424" t="s">
        <v>12</v>
      </c>
      <c r="F424" t="s">
        <v>1161</v>
      </c>
      <c r="G424" t="s">
        <v>421</v>
      </c>
      <c r="H424" t="s">
        <v>61</v>
      </c>
      <c r="I424" t="s">
        <v>422</v>
      </c>
      <c r="J424" s="155">
        <v>44104</v>
      </c>
      <c r="K424" t="s">
        <v>423</v>
      </c>
      <c r="L424" t="s">
        <v>2267</v>
      </c>
      <c r="N424" t="s">
        <v>1165</v>
      </c>
      <c r="O424" t="s">
        <v>803</v>
      </c>
      <c r="P424" t="s">
        <v>151</v>
      </c>
      <c r="Q424">
        <v>19290247</v>
      </c>
      <c r="R424" s="143" t="s">
        <v>66</v>
      </c>
      <c r="S424">
        <v>31</v>
      </c>
      <c r="T424" t="s">
        <v>1490</v>
      </c>
      <c r="U424">
        <v>4241651938</v>
      </c>
      <c r="V424" t="s">
        <v>1166</v>
      </c>
      <c r="W424" t="s">
        <v>68</v>
      </c>
      <c r="X424" t="s">
        <v>68</v>
      </c>
      <c r="Y424" t="s">
        <v>67</v>
      </c>
      <c r="Z424" t="s">
        <v>68</v>
      </c>
      <c r="AA424" t="s">
        <v>67</v>
      </c>
      <c r="AB424" t="s">
        <v>67</v>
      </c>
      <c r="AC424" t="s">
        <v>68</v>
      </c>
      <c r="AD424" t="s">
        <v>67</v>
      </c>
      <c r="AE424" t="s">
        <v>68</v>
      </c>
      <c r="AF424" t="s">
        <v>67</v>
      </c>
      <c r="AG424" t="s">
        <v>68</v>
      </c>
      <c r="AH424" t="s">
        <v>68</v>
      </c>
      <c r="AI424" t="s">
        <v>68</v>
      </c>
      <c r="AJ424" t="s">
        <v>68</v>
      </c>
      <c r="AK424" t="s">
        <v>1167</v>
      </c>
    </row>
    <row r="425" spans="1:37">
      <c r="A425">
        <v>277</v>
      </c>
      <c r="B425" t="s">
        <v>13</v>
      </c>
      <c r="C425" t="s">
        <v>418</v>
      </c>
      <c r="D425" t="s">
        <v>419</v>
      </c>
      <c r="E425" t="s">
        <v>12</v>
      </c>
      <c r="F425" t="s">
        <v>1161</v>
      </c>
      <c r="G425" t="s">
        <v>421</v>
      </c>
      <c r="H425" t="s">
        <v>61</v>
      </c>
      <c r="I425" t="s">
        <v>422</v>
      </c>
      <c r="J425" s="155">
        <v>44104</v>
      </c>
      <c r="K425" t="s">
        <v>423</v>
      </c>
      <c r="L425" t="s">
        <v>2268</v>
      </c>
      <c r="N425" t="s">
        <v>1168</v>
      </c>
      <c r="P425" t="s">
        <v>1169</v>
      </c>
      <c r="Q425">
        <v>32142046</v>
      </c>
      <c r="R425" s="143" t="s">
        <v>66</v>
      </c>
      <c r="S425">
        <v>15</v>
      </c>
      <c r="T425" t="s">
        <v>1724</v>
      </c>
      <c r="U425">
        <v>4162058285</v>
      </c>
      <c r="W425" t="s">
        <v>68</v>
      </c>
      <c r="X425" t="s">
        <v>68</v>
      </c>
      <c r="Y425" t="s">
        <v>67</v>
      </c>
      <c r="Z425" t="s">
        <v>68</v>
      </c>
      <c r="AA425" t="s">
        <v>67</v>
      </c>
      <c r="AB425" t="s">
        <v>68</v>
      </c>
      <c r="AC425" t="s">
        <v>68</v>
      </c>
      <c r="AD425" t="s">
        <v>68</v>
      </c>
      <c r="AE425" t="s">
        <v>68</v>
      </c>
      <c r="AF425" t="s">
        <v>67</v>
      </c>
      <c r="AG425" t="s">
        <v>68</v>
      </c>
      <c r="AH425" t="s">
        <v>68</v>
      </c>
      <c r="AI425" t="s">
        <v>68</v>
      </c>
      <c r="AJ425" t="s">
        <v>68</v>
      </c>
    </row>
    <row r="426" spans="1:37">
      <c r="A426">
        <v>278</v>
      </c>
      <c r="B426" t="s">
        <v>13</v>
      </c>
      <c r="C426" t="s">
        <v>418</v>
      </c>
      <c r="D426" t="s">
        <v>419</v>
      </c>
      <c r="E426" t="s">
        <v>12</v>
      </c>
      <c r="F426" t="s">
        <v>1161</v>
      </c>
      <c r="G426" t="s">
        <v>421</v>
      </c>
      <c r="H426" t="s">
        <v>61</v>
      </c>
      <c r="I426" t="s">
        <v>422</v>
      </c>
      <c r="J426" s="155">
        <v>44104</v>
      </c>
      <c r="K426" t="s">
        <v>423</v>
      </c>
      <c r="L426" t="s">
        <v>2269</v>
      </c>
      <c r="N426" t="s">
        <v>487</v>
      </c>
      <c r="O426" t="s">
        <v>486</v>
      </c>
      <c r="P426" t="s">
        <v>1170</v>
      </c>
      <c r="Q426">
        <v>30225105</v>
      </c>
      <c r="R426" s="143" t="s">
        <v>66</v>
      </c>
      <c r="S426">
        <v>17</v>
      </c>
      <c r="T426" t="s">
        <v>1724</v>
      </c>
      <c r="U426">
        <v>4241320895</v>
      </c>
      <c r="V426" t="s">
        <v>1171</v>
      </c>
      <c r="W426" t="s">
        <v>68</v>
      </c>
      <c r="X426" t="s">
        <v>68</v>
      </c>
      <c r="Y426" t="s">
        <v>67</v>
      </c>
      <c r="Z426" t="s">
        <v>517</v>
      </c>
      <c r="AA426" t="s">
        <v>67</v>
      </c>
      <c r="AB426" t="s">
        <v>68</v>
      </c>
      <c r="AC426" t="s">
        <v>68</v>
      </c>
      <c r="AD426" t="s">
        <v>68</v>
      </c>
      <c r="AE426" t="s">
        <v>68</v>
      </c>
      <c r="AF426" t="s">
        <v>67</v>
      </c>
      <c r="AG426" t="s">
        <v>68</v>
      </c>
      <c r="AH426" t="s">
        <v>68</v>
      </c>
      <c r="AI426" t="s">
        <v>68</v>
      </c>
      <c r="AJ426" t="s">
        <v>68</v>
      </c>
    </row>
    <row r="427" spans="1:37">
      <c r="A427">
        <v>279</v>
      </c>
      <c r="B427" t="s">
        <v>13</v>
      </c>
      <c r="C427" t="s">
        <v>418</v>
      </c>
      <c r="D427" t="s">
        <v>419</v>
      </c>
      <c r="E427" t="s">
        <v>12</v>
      </c>
      <c r="F427" t="s">
        <v>1161</v>
      </c>
      <c r="G427" t="s">
        <v>421</v>
      </c>
      <c r="H427" t="s">
        <v>61</v>
      </c>
      <c r="I427" t="s">
        <v>422</v>
      </c>
      <c r="J427" s="155">
        <v>44104</v>
      </c>
      <c r="K427" t="s">
        <v>423</v>
      </c>
      <c r="L427" t="s">
        <v>2261</v>
      </c>
      <c r="N427" t="s">
        <v>886</v>
      </c>
      <c r="O427" t="s">
        <v>1076</v>
      </c>
      <c r="P427" t="s">
        <v>1172</v>
      </c>
      <c r="Q427">
        <v>26946052</v>
      </c>
      <c r="R427" s="143" t="s">
        <v>66</v>
      </c>
      <c r="S427">
        <v>19</v>
      </c>
      <c r="T427" t="s">
        <v>1490</v>
      </c>
      <c r="U427">
        <v>4241342369</v>
      </c>
      <c r="V427" t="s">
        <v>1173</v>
      </c>
      <c r="W427" t="s">
        <v>68</v>
      </c>
      <c r="X427" t="s">
        <v>68</v>
      </c>
      <c r="Y427" t="s">
        <v>67</v>
      </c>
      <c r="Z427" t="s">
        <v>68</v>
      </c>
      <c r="AA427" t="s">
        <v>68</v>
      </c>
      <c r="AB427" t="s">
        <v>68</v>
      </c>
      <c r="AC427" t="s">
        <v>67</v>
      </c>
      <c r="AD427" t="s">
        <v>68</v>
      </c>
      <c r="AE427" t="s">
        <v>68</v>
      </c>
      <c r="AF427" t="s">
        <v>67</v>
      </c>
      <c r="AG427" t="s">
        <v>68</v>
      </c>
      <c r="AH427" t="s">
        <v>68</v>
      </c>
      <c r="AI427" t="s">
        <v>68</v>
      </c>
      <c r="AJ427" t="s">
        <v>68</v>
      </c>
    </row>
    <row r="428" spans="1:37">
      <c r="A428">
        <v>280</v>
      </c>
      <c r="B428" t="s">
        <v>13</v>
      </c>
      <c r="C428" t="s">
        <v>418</v>
      </c>
      <c r="D428" t="s">
        <v>419</v>
      </c>
      <c r="E428" t="s">
        <v>12</v>
      </c>
      <c r="F428" t="s">
        <v>1161</v>
      </c>
      <c r="G428" t="s">
        <v>421</v>
      </c>
      <c r="H428" t="s">
        <v>61</v>
      </c>
      <c r="I428" t="s">
        <v>422</v>
      </c>
      <c r="J428" s="155">
        <v>44104</v>
      </c>
      <c r="K428" t="s">
        <v>423</v>
      </c>
      <c r="L428" t="s">
        <v>2270</v>
      </c>
      <c r="N428" t="s">
        <v>803</v>
      </c>
      <c r="O428" t="s">
        <v>1174</v>
      </c>
      <c r="P428" t="s">
        <v>1175</v>
      </c>
      <c r="Q428">
        <v>29706282</v>
      </c>
      <c r="R428" s="143" t="s">
        <v>66</v>
      </c>
      <c r="S428">
        <v>19</v>
      </c>
      <c r="T428" t="s">
        <v>1490</v>
      </c>
      <c r="U428">
        <v>4241568589</v>
      </c>
      <c r="W428" t="s">
        <v>68</v>
      </c>
      <c r="X428" t="s">
        <v>68</v>
      </c>
      <c r="Y428" t="s">
        <v>67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67</v>
      </c>
      <c r="AG428" t="s">
        <v>68</v>
      </c>
      <c r="AH428" t="s">
        <v>68</v>
      </c>
      <c r="AI428" t="s">
        <v>68</v>
      </c>
      <c r="AJ428" t="s">
        <v>68</v>
      </c>
    </row>
    <row r="429" spans="1:37">
      <c r="A429">
        <v>281</v>
      </c>
      <c r="B429" t="s">
        <v>13</v>
      </c>
      <c r="C429" t="s">
        <v>418</v>
      </c>
      <c r="D429" t="s">
        <v>419</v>
      </c>
      <c r="E429" t="s">
        <v>12</v>
      </c>
      <c r="F429" t="s">
        <v>1161</v>
      </c>
      <c r="G429" t="s">
        <v>421</v>
      </c>
      <c r="H429" t="s">
        <v>61</v>
      </c>
      <c r="I429" t="s">
        <v>422</v>
      </c>
      <c r="J429" s="155">
        <v>44104</v>
      </c>
      <c r="K429" t="s">
        <v>423</v>
      </c>
      <c r="L429" t="s">
        <v>2271</v>
      </c>
      <c r="N429" t="s">
        <v>1176</v>
      </c>
      <c r="O429" t="s">
        <v>649</v>
      </c>
      <c r="P429" t="s">
        <v>1177</v>
      </c>
      <c r="Q429">
        <v>32165842</v>
      </c>
      <c r="R429" s="143" t="s">
        <v>66</v>
      </c>
      <c r="S429">
        <v>17</v>
      </c>
      <c r="T429" t="s">
        <v>1724</v>
      </c>
      <c r="U429">
        <v>4241235982</v>
      </c>
      <c r="V429" t="s">
        <v>1178</v>
      </c>
      <c r="W429" t="s">
        <v>68</v>
      </c>
      <c r="X429" t="s">
        <v>68</v>
      </c>
      <c r="Y429" t="s">
        <v>67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67</v>
      </c>
      <c r="AG429" t="s">
        <v>68</v>
      </c>
      <c r="AH429" t="s">
        <v>68</v>
      </c>
      <c r="AI429" t="s">
        <v>68</v>
      </c>
      <c r="AJ429" t="s">
        <v>68</v>
      </c>
    </row>
    <row r="430" spans="1:37">
      <c r="A430">
        <v>282</v>
      </c>
      <c r="B430" t="s">
        <v>13</v>
      </c>
      <c r="C430" t="s">
        <v>418</v>
      </c>
      <c r="D430" t="s">
        <v>419</v>
      </c>
      <c r="E430" t="s">
        <v>12</v>
      </c>
      <c r="F430" t="s">
        <v>1161</v>
      </c>
      <c r="G430" t="s">
        <v>421</v>
      </c>
      <c r="H430" t="s">
        <v>61</v>
      </c>
      <c r="I430" t="s">
        <v>422</v>
      </c>
      <c r="J430" s="155">
        <v>44104</v>
      </c>
      <c r="K430" t="s">
        <v>423</v>
      </c>
      <c r="L430" t="s">
        <v>2272</v>
      </c>
      <c r="N430" t="s">
        <v>1179</v>
      </c>
      <c r="O430" t="s">
        <v>1180</v>
      </c>
      <c r="P430" t="s">
        <v>1181</v>
      </c>
      <c r="Q430">
        <v>29832193</v>
      </c>
      <c r="R430" s="143" t="s">
        <v>66</v>
      </c>
      <c r="S430">
        <v>19</v>
      </c>
      <c r="T430" t="s">
        <v>1490</v>
      </c>
      <c r="U430">
        <v>4142199119</v>
      </c>
      <c r="W430" t="s">
        <v>68</v>
      </c>
      <c r="X430" t="s">
        <v>68</v>
      </c>
      <c r="Y430" t="s">
        <v>67</v>
      </c>
      <c r="Z430" t="s">
        <v>68</v>
      </c>
      <c r="AA430" t="s">
        <v>1182</v>
      </c>
      <c r="AB430" t="s">
        <v>68</v>
      </c>
      <c r="AC430" t="s">
        <v>67</v>
      </c>
      <c r="AD430" t="s">
        <v>68</v>
      </c>
      <c r="AE430" t="s">
        <v>68</v>
      </c>
      <c r="AF430" t="s">
        <v>67</v>
      </c>
      <c r="AG430" t="s">
        <v>68</v>
      </c>
      <c r="AH430" t="s">
        <v>68</v>
      </c>
      <c r="AI430" t="s">
        <v>68</v>
      </c>
      <c r="AJ430" t="s">
        <v>68</v>
      </c>
    </row>
    <row r="431" spans="1:37">
      <c r="A431">
        <v>283</v>
      </c>
      <c r="B431" t="s">
        <v>13</v>
      </c>
      <c r="C431" t="s">
        <v>418</v>
      </c>
      <c r="D431" t="s">
        <v>419</v>
      </c>
      <c r="E431" t="s">
        <v>12</v>
      </c>
      <c r="F431" t="s">
        <v>1161</v>
      </c>
      <c r="G431" t="s">
        <v>421</v>
      </c>
      <c r="H431" t="s">
        <v>61</v>
      </c>
      <c r="I431" t="s">
        <v>422</v>
      </c>
      <c r="J431" s="155">
        <v>44104</v>
      </c>
      <c r="K431" t="s">
        <v>423</v>
      </c>
      <c r="L431" t="s">
        <v>2273</v>
      </c>
      <c r="N431" t="s">
        <v>1168</v>
      </c>
      <c r="O431" t="s">
        <v>109</v>
      </c>
      <c r="P431" t="s">
        <v>1183</v>
      </c>
      <c r="Q431">
        <v>18038141</v>
      </c>
      <c r="R431" s="143" t="s">
        <v>66</v>
      </c>
      <c r="S431">
        <v>32</v>
      </c>
      <c r="T431" t="s">
        <v>1490</v>
      </c>
      <c r="U431">
        <v>4123905406</v>
      </c>
      <c r="V431" t="s">
        <v>1184</v>
      </c>
      <c r="W431" t="s">
        <v>68</v>
      </c>
      <c r="X431" t="s">
        <v>68</v>
      </c>
      <c r="Y431" t="s">
        <v>67</v>
      </c>
      <c r="Z431" t="s">
        <v>68</v>
      </c>
      <c r="AA431" t="s">
        <v>67</v>
      </c>
      <c r="AB431" t="s">
        <v>68</v>
      </c>
      <c r="AC431" t="s">
        <v>68</v>
      </c>
      <c r="AD431" t="s">
        <v>67</v>
      </c>
      <c r="AE431" t="s">
        <v>68</v>
      </c>
      <c r="AF431" t="s">
        <v>67</v>
      </c>
      <c r="AG431" t="s">
        <v>68</v>
      </c>
      <c r="AH431" t="s">
        <v>68</v>
      </c>
      <c r="AI431" t="s">
        <v>68</v>
      </c>
      <c r="AJ431" t="s">
        <v>68</v>
      </c>
      <c r="AK431" t="s">
        <v>481</v>
      </c>
    </row>
    <row r="432" spans="1:37">
      <c r="A432">
        <v>284</v>
      </c>
      <c r="B432" t="s">
        <v>13</v>
      </c>
      <c r="C432" t="s">
        <v>418</v>
      </c>
      <c r="D432" t="s">
        <v>419</v>
      </c>
      <c r="E432" t="s">
        <v>12</v>
      </c>
      <c r="F432" t="s">
        <v>1161</v>
      </c>
      <c r="G432" t="s">
        <v>421</v>
      </c>
      <c r="H432" t="s">
        <v>61</v>
      </c>
      <c r="I432" t="s">
        <v>422</v>
      </c>
      <c r="J432" s="155">
        <v>44104</v>
      </c>
      <c r="K432" t="s">
        <v>423</v>
      </c>
      <c r="L432" t="s">
        <v>2274</v>
      </c>
      <c r="N432" t="s">
        <v>147</v>
      </c>
      <c r="P432" t="s">
        <v>1185</v>
      </c>
      <c r="Q432">
        <v>22440803</v>
      </c>
      <c r="R432" s="143" t="s">
        <v>66</v>
      </c>
      <c r="S432">
        <v>26</v>
      </c>
      <c r="T432" t="s">
        <v>1490</v>
      </c>
      <c r="U432">
        <v>4141830466</v>
      </c>
      <c r="V432" t="s">
        <v>1186</v>
      </c>
      <c r="W432" t="s">
        <v>68</v>
      </c>
      <c r="X432" t="s">
        <v>68</v>
      </c>
      <c r="Y432" t="s">
        <v>67</v>
      </c>
      <c r="Z432" t="s">
        <v>68</v>
      </c>
      <c r="AA432" t="s">
        <v>68</v>
      </c>
      <c r="AB432" t="s">
        <v>68</v>
      </c>
      <c r="AC432" t="s">
        <v>67</v>
      </c>
      <c r="AD432" t="s">
        <v>68</v>
      </c>
      <c r="AE432" t="s">
        <v>68</v>
      </c>
      <c r="AF432" t="s">
        <v>67</v>
      </c>
      <c r="AG432" t="s">
        <v>68</v>
      </c>
      <c r="AH432" t="s">
        <v>68</v>
      </c>
      <c r="AI432" t="s">
        <v>68</v>
      </c>
      <c r="AJ432" t="s">
        <v>68</v>
      </c>
    </row>
    <row r="433" spans="1:37">
      <c r="A433">
        <v>285</v>
      </c>
      <c r="B433" t="s">
        <v>13</v>
      </c>
      <c r="C433" t="s">
        <v>418</v>
      </c>
      <c r="D433" t="s">
        <v>419</v>
      </c>
      <c r="E433" t="s">
        <v>12</v>
      </c>
      <c r="F433" t="s">
        <v>1161</v>
      </c>
      <c r="G433" t="s">
        <v>421</v>
      </c>
      <c r="H433" t="s">
        <v>61</v>
      </c>
      <c r="I433" t="s">
        <v>422</v>
      </c>
      <c r="J433" s="155">
        <v>44104</v>
      </c>
      <c r="K433" t="s">
        <v>423</v>
      </c>
      <c r="L433" t="s">
        <v>1967</v>
      </c>
      <c r="N433" t="s">
        <v>1187</v>
      </c>
      <c r="O433" t="s">
        <v>177</v>
      </c>
      <c r="P433" t="s">
        <v>1188</v>
      </c>
      <c r="Q433">
        <v>20027336</v>
      </c>
      <c r="R433" s="143" t="s">
        <v>66</v>
      </c>
      <c r="S433">
        <v>30</v>
      </c>
      <c r="T433" t="s">
        <v>1490</v>
      </c>
      <c r="U433">
        <v>4242163553</v>
      </c>
      <c r="V433" t="s">
        <v>1189</v>
      </c>
      <c r="W433" t="s">
        <v>68</v>
      </c>
      <c r="X433" t="s">
        <v>68</v>
      </c>
      <c r="Y433" t="s">
        <v>67</v>
      </c>
      <c r="Z433" t="s">
        <v>68</v>
      </c>
      <c r="AA433" t="s">
        <v>67</v>
      </c>
      <c r="AB433" t="s">
        <v>68</v>
      </c>
      <c r="AC433" t="s">
        <v>67</v>
      </c>
      <c r="AD433" t="s">
        <v>68</v>
      </c>
      <c r="AE433" t="s">
        <v>68</v>
      </c>
      <c r="AF433" t="s">
        <v>67</v>
      </c>
      <c r="AG433" t="s">
        <v>68</v>
      </c>
      <c r="AH433" t="s">
        <v>68</v>
      </c>
      <c r="AI433" t="s">
        <v>68</v>
      </c>
      <c r="AJ433" t="s">
        <v>68</v>
      </c>
    </row>
    <row r="434" spans="1:37">
      <c r="A434">
        <v>286</v>
      </c>
      <c r="B434" t="s">
        <v>13</v>
      </c>
      <c r="C434" t="s">
        <v>418</v>
      </c>
      <c r="D434" t="s">
        <v>419</v>
      </c>
      <c r="E434" t="s">
        <v>12</v>
      </c>
      <c r="F434" t="s">
        <v>1161</v>
      </c>
      <c r="G434" t="s">
        <v>421</v>
      </c>
      <c r="H434" t="s">
        <v>61</v>
      </c>
      <c r="I434" t="s">
        <v>422</v>
      </c>
      <c r="J434" s="155">
        <v>44104</v>
      </c>
      <c r="K434" t="s">
        <v>423</v>
      </c>
      <c r="L434" t="s">
        <v>2275</v>
      </c>
      <c r="N434" t="s">
        <v>803</v>
      </c>
      <c r="O434" t="s">
        <v>177</v>
      </c>
      <c r="P434" t="s">
        <v>1190</v>
      </c>
      <c r="Q434">
        <v>27007614</v>
      </c>
      <c r="R434" s="143" t="s">
        <v>66</v>
      </c>
      <c r="S434">
        <v>21</v>
      </c>
      <c r="T434" t="s">
        <v>1490</v>
      </c>
      <c r="U434">
        <v>4242996688</v>
      </c>
      <c r="W434" t="s">
        <v>68</v>
      </c>
      <c r="X434" t="s">
        <v>68</v>
      </c>
      <c r="Y434" t="s">
        <v>67</v>
      </c>
      <c r="Z434" t="s">
        <v>67</v>
      </c>
      <c r="AA434" t="s">
        <v>68</v>
      </c>
      <c r="AB434" t="s">
        <v>68</v>
      </c>
      <c r="AC434" t="s">
        <v>67</v>
      </c>
      <c r="AD434" t="s">
        <v>68</v>
      </c>
      <c r="AE434" t="s">
        <v>68</v>
      </c>
      <c r="AF434" t="s">
        <v>67</v>
      </c>
      <c r="AG434" t="s">
        <v>68</v>
      </c>
      <c r="AH434" t="s">
        <v>68</v>
      </c>
      <c r="AI434" t="s">
        <v>68</v>
      </c>
      <c r="AJ434" t="s">
        <v>68</v>
      </c>
    </row>
    <row r="435" spans="1:37">
      <c r="A435">
        <v>287</v>
      </c>
      <c r="B435" t="s">
        <v>13</v>
      </c>
      <c r="C435" t="s">
        <v>418</v>
      </c>
      <c r="D435" t="s">
        <v>419</v>
      </c>
      <c r="E435" t="s">
        <v>12</v>
      </c>
      <c r="F435" t="s">
        <v>1161</v>
      </c>
      <c r="G435" t="s">
        <v>421</v>
      </c>
      <c r="H435" t="s">
        <v>61</v>
      </c>
      <c r="I435" t="s">
        <v>422</v>
      </c>
      <c r="J435" s="155">
        <v>44104</v>
      </c>
      <c r="K435" t="s">
        <v>423</v>
      </c>
      <c r="L435" t="s">
        <v>2276</v>
      </c>
      <c r="N435" t="s">
        <v>803</v>
      </c>
      <c r="O435" t="s">
        <v>177</v>
      </c>
      <c r="P435" t="s">
        <v>1191</v>
      </c>
      <c r="Q435">
        <v>32827332</v>
      </c>
      <c r="R435" s="143" t="s">
        <v>66</v>
      </c>
      <c r="S435">
        <v>18</v>
      </c>
      <c r="T435" t="s">
        <v>1490</v>
      </c>
      <c r="U435">
        <v>4242996688</v>
      </c>
      <c r="V435" t="s">
        <v>1192</v>
      </c>
      <c r="W435" t="s">
        <v>68</v>
      </c>
      <c r="X435" t="s">
        <v>68</v>
      </c>
      <c r="Y435" t="s">
        <v>67</v>
      </c>
      <c r="Z435" t="s">
        <v>68</v>
      </c>
      <c r="AA435" t="s">
        <v>67</v>
      </c>
      <c r="AB435" t="s">
        <v>67</v>
      </c>
      <c r="AC435" t="s">
        <v>68</v>
      </c>
      <c r="AD435" t="s">
        <v>68</v>
      </c>
      <c r="AE435" t="s">
        <v>68</v>
      </c>
      <c r="AF435" t="s">
        <v>67</v>
      </c>
      <c r="AG435" t="s">
        <v>68</v>
      </c>
      <c r="AH435" t="s">
        <v>68</v>
      </c>
      <c r="AI435" t="s">
        <v>68</v>
      </c>
      <c r="AJ435" t="s">
        <v>68</v>
      </c>
    </row>
    <row r="436" spans="1:37">
      <c r="A436">
        <v>288</v>
      </c>
      <c r="B436" t="s">
        <v>13</v>
      </c>
      <c r="C436" t="s">
        <v>418</v>
      </c>
      <c r="D436" t="s">
        <v>419</v>
      </c>
      <c r="E436" t="s">
        <v>12</v>
      </c>
      <c r="F436" t="s">
        <v>1161</v>
      </c>
      <c r="G436" t="s">
        <v>421</v>
      </c>
      <c r="H436" t="s">
        <v>61</v>
      </c>
      <c r="I436" t="s">
        <v>422</v>
      </c>
      <c r="J436" s="155">
        <v>44104</v>
      </c>
      <c r="K436" t="s">
        <v>423</v>
      </c>
      <c r="L436" t="s">
        <v>2022</v>
      </c>
      <c r="N436" t="s">
        <v>1193</v>
      </c>
      <c r="O436" t="s">
        <v>1194</v>
      </c>
      <c r="P436" t="s">
        <v>1195</v>
      </c>
      <c r="Q436">
        <v>24905016</v>
      </c>
      <c r="R436" s="143" t="s">
        <v>66</v>
      </c>
      <c r="S436">
        <v>27</v>
      </c>
      <c r="T436" t="s">
        <v>1490</v>
      </c>
      <c r="U436">
        <v>4164190591</v>
      </c>
      <c r="V436" t="s">
        <v>1196</v>
      </c>
      <c r="W436" t="s">
        <v>68</v>
      </c>
      <c r="X436" t="s">
        <v>68</v>
      </c>
      <c r="Y436" t="s">
        <v>67</v>
      </c>
      <c r="Z436" t="s">
        <v>67</v>
      </c>
      <c r="AA436" t="s">
        <v>68</v>
      </c>
      <c r="AB436" t="s">
        <v>68</v>
      </c>
      <c r="AC436" t="s">
        <v>67</v>
      </c>
      <c r="AD436" t="s">
        <v>68</v>
      </c>
      <c r="AE436" t="s">
        <v>68</v>
      </c>
      <c r="AF436" t="s">
        <v>67</v>
      </c>
      <c r="AG436" t="s">
        <v>68</v>
      </c>
      <c r="AH436" t="s">
        <v>68</v>
      </c>
      <c r="AI436" t="s">
        <v>68</v>
      </c>
      <c r="AJ436" t="s">
        <v>68</v>
      </c>
    </row>
    <row r="437" spans="1:37">
      <c r="A437">
        <v>289</v>
      </c>
      <c r="B437" t="s">
        <v>13</v>
      </c>
      <c r="C437" t="s">
        <v>418</v>
      </c>
      <c r="D437" t="s">
        <v>419</v>
      </c>
      <c r="E437" t="s">
        <v>12</v>
      </c>
      <c r="F437" t="s">
        <v>1161</v>
      </c>
      <c r="G437" t="s">
        <v>421</v>
      </c>
      <c r="H437" t="s">
        <v>61</v>
      </c>
      <c r="I437" t="s">
        <v>422</v>
      </c>
      <c r="J437" s="155">
        <v>44104</v>
      </c>
      <c r="K437" t="s">
        <v>423</v>
      </c>
      <c r="L437" t="s">
        <v>1979</v>
      </c>
      <c r="N437" t="s">
        <v>177</v>
      </c>
      <c r="O437" t="s">
        <v>64</v>
      </c>
      <c r="P437" t="s">
        <v>1197</v>
      </c>
      <c r="Q437">
        <v>24459622</v>
      </c>
      <c r="R437" s="143" t="s">
        <v>66</v>
      </c>
      <c r="S437">
        <v>25</v>
      </c>
      <c r="T437" t="s">
        <v>1490</v>
      </c>
      <c r="U437">
        <v>4242539468</v>
      </c>
      <c r="V437" t="s">
        <v>1198</v>
      </c>
      <c r="W437" t="s">
        <v>68</v>
      </c>
      <c r="X437" t="s">
        <v>68</v>
      </c>
      <c r="Y437" t="s">
        <v>67</v>
      </c>
      <c r="Z437" t="s">
        <v>68</v>
      </c>
      <c r="AA437" t="s">
        <v>68</v>
      </c>
      <c r="AB437" t="s">
        <v>68</v>
      </c>
      <c r="AC437" t="s">
        <v>1182</v>
      </c>
      <c r="AD437" t="s">
        <v>68</v>
      </c>
      <c r="AE437" t="s">
        <v>68</v>
      </c>
      <c r="AF437" t="s">
        <v>67</v>
      </c>
      <c r="AG437" t="s">
        <v>68</v>
      </c>
      <c r="AH437" t="s">
        <v>68</v>
      </c>
      <c r="AI437" t="s">
        <v>68</v>
      </c>
      <c r="AJ437" t="s">
        <v>68</v>
      </c>
    </row>
    <row r="438" spans="1:37">
      <c r="A438">
        <v>290</v>
      </c>
      <c r="B438" t="s">
        <v>13</v>
      </c>
      <c r="C438" t="s">
        <v>418</v>
      </c>
      <c r="D438" t="s">
        <v>419</v>
      </c>
      <c r="E438" t="s">
        <v>12</v>
      </c>
      <c r="F438" t="s">
        <v>1199</v>
      </c>
      <c r="G438" t="s">
        <v>421</v>
      </c>
      <c r="H438" t="s">
        <v>1146</v>
      </c>
      <c r="I438" t="s">
        <v>422</v>
      </c>
      <c r="J438" s="155">
        <v>44104</v>
      </c>
      <c r="K438" t="s">
        <v>423</v>
      </c>
      <c r="L438" t="s">
        <v>2277</v>
      </c>
      <c r="N438" t="s">
        <v>82</v>
      </c>
      <c r="P438" t="s">
        <v>1200</v>
      </c>
      <c r="Q438">
        <v>28007068</v>
      </c>
      <c r="R438" s="143" t="s">
        <v>66</v>
      </c>
      <c r="S438" t="s">
        <v>1201</v>
      </c>
      <c r="T438" t="s">
        <v>1501</v>
      </c>
      <c r="W438" t="s">
        <v>68</v>
      </c>
      <c r="X438" t="s">
        <v>68</v>
      </c>
      <c r="Y438" t="s">
        <v>67</v>
      </c>
      <c r="Z438" t="s">
        <v>68</v>
      </c>
      <c r="AA438" t="s">
        <v>67</v>
      </c>
      <c r="AB438" t="s">
        <v>68</v>
      </c>
      <c r="AC438" t="s">
        <v>67</v>
      </c>
      <c r="AD438" t="s">
        <v>67</v>
      </c>
      <c r="AE438" t="s">
        <v>68</v>
      </c>
      <c r="AF438" t="s">
        <v>68</v>
      </c>
      <c r="AG438" t="s">
        <v>67</v>
      </c>
      <c r="AH438" t="s">
        <v>67</v>
      </c>
      <c r="AI438" t="s">
        <v>68</v>
      </c>
      <c r="AJ438" t="s">
        <v>67</v>
      </c>
    </row>
    <row r="439" spans="1:37">
      <c r="A439">
        <v>291</v>
      </c>
      <c r="B439" t="s">
        <v>13</v>
      </c>
      <c r="C439" t="s">
        <v>418</v>
      </c>
      <c r="D439" t="s">
        <v>419</v>
      </c>
      <c r="E439" t="s">
        <v>12</v>
      </c>
      <c r="F439" t="s">
        <v>1199</v>
      </c>
      <c r="G439" t="s">
        <v>421</v>
      </c>
      <c r="H439" t="s">
        <v>1146</v>
      </c>
      <c r="I439" t="s">
        <v>422</v>
      </c>
      <c r="J439" s="155">
        <v>44104</v>
      </c>
      <c r="K439" t="s">
        <v>423</v>
      </c>
      <c r="L439" t="s">
        <v>2278</v>
      </c>
      <c r="N439" t="s">
        <v>90</v>
      </c>
      <c r="P439" t="s">
        <v>1202</v>
      </c>
      <c r="Q439">
        <v>14141977</v>
      </c>
      <c r="R439" s="143" t="s">
        <v>66</v>
      </c>
      <c r="S439" t="s">
        <v>1203</v>
      </c>
      <c r="T439" t="s">
        <v>1501</v>
      </c>
      <c r="W439" t="s">
        <v>68</v>
      </c>
      <c r="X439" t="s">
        <v>68</v>
      </c>
      <c r="Y439" t="s">
        <v>67</v>
      </c>
      <c r="Z439" t="s">
        <v>68</v>
      </c>
      <c r="AA439" t="s">
        <v>67</v>
      </c>
      <c r="AB439" t="s">
        <v>68</v>
      </c>
      <c r="AC439" t="s">
        <v>68</v>
      </c>
      <c r="AD439" t="s">
        <v>67</v>
      </c>
      <c r="AE439" t="s">
        <v>68</v>
      </c>
      <c r="AF439" t="s">
        <v>68</v>
      </c>
      <c r="AG439" t="s">
        <v>67</v>
      </c>
      <c r="AH439" t="s">
        <v>67</v>
      </c>
      <c r="AI439" t="s">
        <v>68</v>
      </c>
      <c r="AJ439" t="s">
        <v>68</v>
      </c>
      <c r="AK439" t="s">
        <v>67</v>
      </c>
    </row>
    <row r="440" spans="1:37">
      <c r="A440">
        <v>292</v>
      </c>
      <c r="B440" t="s">
        <v>13</v>
      </c>
      <c r="C440" t="s">
        <v>418</v>
      </c>
      <c r="D440" t="s">
        <v>419</v>
      </c>
      <c r="E440" t="s">
        <v>12</v>
      </c>
      <c r="F440" t="s">
        <v>1199</v>
      </c>
      <c r="G440" t="s">
        <v>421</v>
      </c>
      <c r="H440" t="s">
        <v>1146</v>
      </c>
      <c r="I440" t="s">
        <v>422</v>
      </c>
      <c r="J440" s="155">
        <v>44104</v>
      </c>
      <c r="K440" t="s">
        <v>423</v>
      </c>
      <c r="L440" t="s">
        <v>2008</v>
      </c>
      <c r="N440" t="s">
        <v>696</v>
      </c>
      <c r="P440" t="s">
        <v>1204</v>
      </c>
      <c r="Q440">
        <v>19649178</v>
      </c>
      <c r="R440" s="143" t="s">
        <v>66</v>
      </c>
      <c r="S440" t="s">
        <v>1205</v>
      </c>
      <c r="T440" t="s">
        <v>1501</v>
      </c>
      <c r="W440" t="s">
        <v>68</v>
      </c>
      <c r="X440" t="s">
        <v>68</v>
      </c>
      <c r="Y440" t="s">
        <v>67</v>
      </c>
      <c r="Z440" t="s">
        <v>68</v>
      </c>
      <c r="AA440" t="s">
        <v>67</v>
      </c>
      <c r="AB440" t="s">
        <v>68</v>
      </c>
      <c r="AC440" t="s">
        <v>67</v>
      </c>
      <c r="AD440" t="s">
        <v>68</v>
      </c>
      <c r="AE440" t="s">
        <v>68</v>
      </c>
      <c r="AF440" t="s">
        <v>68</v>
      </c>
      <c r="AG440" t="s">
        <v>67</v>
      </c>
      <c r="AH440" t="s">
        <v>67</v>
      </c>
      <c r="AI440" t="s">
        <v>68</v>
      </c>
      <c r="AJ440" t="s">
        <v>68</v>
      </c>
    </row>
    <row r="441" spans="1:37">
      <c r="A441">
        <v>293</v>
      </c>
      <c r="B441" t="s">
        <v>13</v>
      </c>
      <c r="C441" t="s">
        <v>418</v>
      </c>
      <c r="D441" t="s">
        <v>1090</v>
      </c>
      <c r="E441" t="s">
        <v>1091</v>
      </c>
      <c r="F441" t="s">
        <v>811</v>
      </c>
      <c r="G441" t="s">
        <v>15</v>
      </c>
      <c r="H441" t="s">
        <v>1146</v>
      </c>
      <c r="I441" t="s">
        <v>422</v>
      </c>
      <c r="J441" s="155">
        <v>44104</v>
      </c>
      <c r="K441" t="s">
        <v>423</v>
      </c>
      <c r="L441" t="s">
        <v>2279</v>
      </c>
      <c r="N441" t="s">
        <v>571</v>
      </c>
      <c r="P441" t="s">
        <v>1206</v>
      </c>
      <c r="Q441">
        <v>5956167</v>
      </c>
      <c r="R441" s="143" t="s">
        <v>66</v>
      </c>
      <c r="S441">
        <v>64</v>
      </c>
      <c r="T441" t="s">
        <v>1501</v>
      </c>
      <c r="U441">
        <v>4242421881</v>
      </c>
      <c r="W441" t="s">
        <v>68</v>
      </c>
      <c r="X441" t="s">
        <v>68</v>
      </c>
      <c r="Y441" t="s">
        <v>68</v>
      </c>
      <c r="Z441" t="s">
        <v>67</v>
      </c>
      <c r="AA441" t="s">
        <v>67</v>
      </c>
      <c r="AB441" t="s">
        <v>68</v>
      </c>
      <c r="AC441" t="s">
        <v>68</v>
      </c>
      <c r="AD441" t="s">
        <v>67</v>
      </c>
      <c r="AE441" t="s">
        <v>67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1207</v>
      </c>
    </row>
    <row r="442" spans="1:37">
      <c r="A442">
        <v>294</v>
      </c>
      <c r="B442" t="s">
        <v>13</v>
      </c>
      <c r="C442" t="s">
        <v>418</v>
      </c>
      <c r="D442" t="s">
        <v>1090</v>
      </c>
      <c r="E442" t="s">
        <v>1091</v>
      </c>
      <c r="F442" t="s">
        <v>811</v>
      </c>
      <c r="G442" t="s">
        <v>15</v>
      </c>
      <c r="H442" t="s">
        <v>1146</v>
      </c>
      <c r="I442" t="s">
        <v>422</v>
      </c>
      <c r="J442" s="155">
        <v>44104</v>
      </c>
      <c r="K442" t="s">
        <v>423</v>
      </c>
      <c r="L442" t="s">
        <v>2280</v>
      </c>
      <c r="N442" t="s">
        <v>109</v>
      </c>
      <c r="P442" t="s">
        <v>1208</v>
      </c>
      <c r="Q442">
        <v>2258452</v>
      </c>
      <c r="R442" s="143" t="s">
        <v>66</v>
      </c>
      <c r="S442">
        <v>86</v>
      </c>
      <c r="T442" t="s">
        <v>1501</v>
      </c>
      <c r="U442">
        <v>4261128581</v>
      </c>
      <c r="W442" t="s">
        <v>68</v>
      </c>
      <c r="X442" t="s">
        <v>68</v>
      </c>
      <c r="Y442" t="s">
        <v>68</v>
      </c>
      <c r="Z442" t="s">
        <v>67</v>
      </c>
      <c r="AA442" t="s">
        <v>67</v>
      </c>
      <c r="AB442" t="s">
        <v>68</v>
      </c>
      <c r="AC442" t="s">
        <v>68</v>
      </c>
      <c r="AD442" t="s">
        <v>67</v>
      </c>
      <c r="AE442" t="s">
        <v>67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1207</v>
      </c>
    </row>
    <row r="443" spans="1:37">
      <c r="A443">
        <v>295</v>
      </c>
      <c r="B443" t="s">
        <v>13</v>
      </c>
      <c r="C443" t="s">
        <v>418</v>
      </c>
      <c r="D443" t="s">
        <v>1090</v>
      </c>
      <c r="E443" t="s">
        <v>1091</v>
      </c>
      <c r="F443" t="s">
        <v>811</v>
      </c>
      <c r="G443" t="s">
        <v>15</v>
      </c>
      <c r="H443" t="s">
        <v>1146</v>
      </c>
      <c r="I443" t="s">
        <v>422</v>
      </c>
      <c r="J443" s="155">
        <v>44104</v>
      </c>
      <c r="K443" t="s">
        <v>423</v>
      </c>
      <c r="L443" t="s">
        <v>2281</v>
      </c>
      <c r="N443" t="s">
        <v>1209</v>
      </c>
      <c r="O443" t="s">
        <v>1210</v>
      </c>
      <c r="P443" t="s">
        <v>434</v>
      </c>
      <c r="Q443">
        <v>15871568</v>
      </c>
      <c r="R443" s="143" t="s">
        <v>66</v>
      </c>
      <c r="S443">
        <v>69</v>
      </c>
      <c r="T443" t="s">
        <v>1501</v>
      </c>
      <c r="U443">
        <v>4127303965</v>
      </c>
      <c r="W443" t="s">
        <v>68</v>
      </c>
      <c r="X443" t="s">
        <v>68</v>
      </c>
      <c r="Y443" t="s">
        <v>68</v>
      </c>
      <c r="Z443" t="s">
        <v>67</v>
      </c>
      <c r="AA443" t="s">
        <v>67</v>
      </c>
      <c r="AB443" t="s">
        <v>68</v>
      </c>
      <c r="AC443" t="s">
        <v>68</v>
      </c>
      <c r="AD443" t="s">
        <v>67</v>
      </c>
      <c r="AE443" t="s">
        <v>67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1211</v>
      </c>
    </row>
    <row r="444" spans="1:37">
      <c r="A444">
        <v>296</v>
      </c>
      <c r="B444" t="s">
        <v>13</v>
      </c>
      <c r="C444" t="s">
        <v>418</v>
      </c>
      <c r="D444" t="s">
        <v>1090</v>
      </c>
      <c r="E444" t="s">
        <v>1091</v>
      </c>
      <c r="F444" t="s">
        <v>811</v>
      </c>
      <c r="G444" t="s">
        <v>15</v>
      </c>
      <c r="H444" t="s">
        <v>1146</v>
      </c>
      <c r="I444" t="s">
        <v>422</v>
      </c>
      <c r="J444" s="155">
        <v>44104</v>
      </c>
      <c r="K444" t="s">
        <v>423</v>
      </c>
      <c r="L444" t="s">
        <v>2282</v>
      </c>
      <c r="N444" t="s">
        <v>1212</v>
      </c>
      <c r="O444" t="s">
        <v>1213</v>
      </c>
      <c r="P444" t="s">
        <v>1123</v>
      </c>
      <c r="Q444">
        <v>15036777</v>
      </c>
      <c r="R444" s="143" t="s">
        <v>66</v>
      </c>
      <c r="S444">
        <v>40</v>
      </c>
      <c r="T444" t="s">
        <v>1490</v>
      </c>
      <c r="U444">
        <v>4168350900</v>
      </c>
      <c r="W444" t="s">
        <v>68</v>
      </c>
      <c r="X444" t="s">
        <v>68</v>
      </c>
      <c r="Y444" t="s">
        <v>68</v>
      </c>
      <c r="Z444" t="s">
        <v>67</v>
      </c>
      <c r="AA444" t="s">
        <v>67</v>
      </c>
      <c r="AB444" t="s">
        <v>68</v>
      </c>
      <c r="AC444" t="s">
        <v>68</v>
      </c>
      <c r="AD444" t="s">
        <v>67</v>
      </c>
      <c r="AE444" t="s">
        <v>67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</row>
    <row r="445" spans="1:37">
      <c r="A445">
        <v>297</v>
      </c>
      <c r="B445" t="s">
        <v>13</v>
      </c>
      <c r="C445" t="s">
        <v>418</v>
      </c>
      <c r="D445" t="s">
        <v>1090</v>
      </c>
      <c r="E445" t="s">
        <v>1091</v>
      </c>
      <c r="F445" t="s">
        <v>811</v>
      </c>
      <c r="G445" t="s">
        <v>15</v>
      </c>
      <c r="H445" t="s">
        <v>1146</v>
      </c>
      <c r="I445" t="s">
        <v>422</v>
      </c>
      <c r="J445" s="155">
        <v>44104</v>
      </c>
      <c r="K445" t="s">
        <v>423</v>
      </c>
      <c r="L445" t="s">
        <v>2283</v>
      </c>
      <c r="N445" t="s">
        <v>1214</v>
      </c>
      <c r="O445" t="s">
        <v>668</v>
      </c>
      <c r="P445" t="s">
        <v>1215</v>
      </c>
      <c r="Q445">
        <v>6263006</v>
      </c>
      <c r="R445" s="143" t="s">
        <v>66</v>
      </c>
      <c r="S445">
        <v>56</v>
      </c>
      <c r="T445" t="s">
        <v>1501</v>
      </c>
      <c r="U445">
        <v>4125660920</v>
      </c>
      <c r="W445" t="s">
        <v>68</v>
      </c>
      <c r="X445" t="s">
        <v>68</v>
      </c>
      <c r="Y445" t="s">
        <v>68</v>
      </c>
      <c r="Z445" t="s">
        <v>67</v>
      </c>
      <c r="AA445" t="s">
        <v>67</v>
      </c>
      <c r="AB445" t="s">
        <v>68</v>
      </c>
      <c r="AC445" t="s">
        <v>68</v>
      </c>
      <c r="AD445" t="s">
        <v>67</v>
      </c>
      <c r="AE445" t="s">
        <v>67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1216</v>
      </c>
    </row>
    <row r="446" spans="1:37">
      <c r="A446">
        <v>298</v>
      </c>
      <c r="B446" t="s">
        <v>13</v>
      </c>
      <c r="C446" t="s">
        <v>418</v>
      </c>
      <c r="D446" t="s">
        <v>1090</v>
      </c>
      <c r="E446" t="s">
        <v>1091</v>
      </c>
      <c r="F446" t="s">
        <v>811</v>
      </c>
      <c r="G446" t="s">
        <v>15</v>
      </c>
      <c r="H446" t="s">
        <v>1146</v>
      </c>
      <c r="I446" t="s">
        <v>422</v>
      </c>
      <c r="J446" s="155">
        <v>44104</v>
      </c>
      <c r="K446" t="s">
        <v>423</v>
      </c>
      <c r="L446" t="s">
        <v>2284</v>
      </c>
      <c r="N446" t="s">
        <v>109</v>
      </c>
      <c r="O446" t="s">
        <v>886</v>
      </c>
      <c r="P446" t="s">
        <v>622</v>
      </c>
      <c r="Q446">
        <v>27660139</v>
      </c>
      <c r="R446" s="143" t="s">
        <v>66</v>
      </c>
      <c r="S446">
        <v>23</v>
      </c>
      <c r="T446" t="s">
        <v>1490</v>
      </c>
      <c r="U446">
        <v>4241728106</v>
      </c>
      <c r="W446" t="s">
        <v>68</v>
      </c>
      <c r="X446" t="s">
        <v>68</v>
      </c>
      <c r="Y446" t="s">
        <v>68</v>
      </c>
      <c r="Z446" t="s">
        <v>67</v>
      </c>
      <c r="AA446" t="s">
        <v>67</v>
      </c>
      <c r="AB446" t="s">
        <v>68</v>
      </c>
      <c r="AC446" t="s">
        <v>67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</row>
    <row r="447" spans="1:37">
      <c r="A447">
        <v>299</v>
      </c>
      <c r="B447" t="s">
        <v>13</v>
      </c>
      <c r="C447" t="s">
        <v>418</v>
      </c>
      <c r="D447" t="s">
        <v>1090</v>
      </c>
      <c r="E447" t="s">
        <v>1091</v>
      </c>
      <c r="F447" t="s">
        <v>811</v>
      </c>
      <c r="G447" t="s">
        <v>15</v>
      </c>
      <c r="H447" t="s">
        <v>1146</v>
      </c>
      <c r="I447" t="s">
        <v>422</v>
      </c>
      <c r="J447" s="155">
        <v>44104</v>
      </c>
      <c r="K447" t="s">
        <v>423</v>
      </c>
      <c r="L447" t="s">
        <v>2285</v>
      </c>
      <c r="N447" t="s">
        <v>891</v>
      </c>
      <c r="P447" t="s">
        <v>1217</v>
      </c>
      <c r="Q447">
        <v>9349613</v>
      </c>
      <c r="R447" s="143" t="s">
        <v>66</v>
      </c>
      <c r="S447">
        <v>45</v>
      </c>
      <c r="T447" t="s">
        <v>1490</v>
      </c>
      <c r="U447">
        <v>4169026353</v>
      </c>
      <c r="W447" t="s">
        <v>68</v>
      </c>
      <c r="X447" t="s">
        <v>68</v>
      </c>
      <c r="Y447" t="s">
        <v>68</v>
      </c>
      <c r="Z447" t="s">
        <v>67</v>
      </c>
      <c r="AA447" t="s">
        <v>67</v>
      </c>
      <c r="AB447" t="s">
        <v>68</v>
      </c>
      <c r="AC447" t="s">
        <v>68</v>
      </c>
      <c r="AD447" t="s">
        <v>67</v>
      </c>
      <c r="AE447" t="s">
        <v>725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1218</v>
      </c>
    </row>
    <row r="448" spans="1:37">
      <c r="A448">
        <v>300</v>
      </c>
      <c r="B448" t="s">
        <v>13</v>
      </c>
      <c r="C448" t="s">
        <v>418</v>
      </c>
      <c r="D448" t="s">
        <v>1090</v>
      </c>
      <c r="E448" t="s">
        <v>1091</v>
      </c>
      <c r="F448" t="s">
        <v>811</v>
      </c>
      <c r="G448" t="s">
        <v>15</v>
      </c>
      <c r="H448" t="s">
        <v>1146</v>
      </c>
      <c r="I448" t="s">
        <v>422</v>
      </c>
      <c r="J448" s="155">
        <v>44104</v>
      </c>
      <c r="K448" t="s">
        <v>423</v>
      </c>
      <c r="L448" t="s">
        <v>2286</v>
      </c>
      <c r="N448" t="s">
        <v>891</v>
      </c>
      <c r="P448" t="s">
        <v>671</v>
      </c>
      <c r="Q448">
        <v>6552763</v>
      </c>
      <c r="R448" s="143" t="s">
        <v>66</v>
      </c>
      <c r="S448">
        <v>59</v>
      </c>
      <c r="T448" t="s">
        <v>1501</v>
      </c>
      <c r="U448">
        <v>4242593308</v>
      </c>
      <c r="W448" t="s">
        <v>68</v>
      </c>
      <c r="X448" t="s">
        <v>68</v>
      </c>
      <c r="Y448" t="s">
        <v>68</v>
      </c>
      <c r="Z448" t="s">
        <v>67</v>
      </c>
      <c r="AA448" t="s">
        <v>67</v>
      </c>
      <c r="AB448" t="s">
        <v>68</v>
      </c>
      <c r="AC448" t="s">
        <v>68</v>
      </c>
      <c r="AD448" t="s">
        <v>67</v>
      </c>
      <c r="AE448" t="s">
        <v>67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</row>
    <row r="449" spans="1:37">
      <c r="A449">
        <v>301</v>
      </c>
      <c r="B449" t="s">
        <v>13</v>
      </c>
      <c r="C449" t="s">
        <v>418</v>
      </c>
      <c r="D449" t="s">
        <v>1090</v>
      </c>
      <c r="E449" t="s">
        <v>1091</v>
      </c>
      <c r="F449" t="s">
        <v>811</v>
      </c>
      <c r="G449" t="s">
        <v>15</v>
      </c>
      <c r="H449" t="s">
        <v>1146</v>
      </c>
      <c r="I449" t="s">
        <v>422</v>
      </c>
      <c r="J449" s="155">
        <v>44104</v>
      </c>
      <c r="K449" t="s">
        <v>423</v>
      </c>
      <c r="L449" t="s">
        <v>2287</v>
      </c>
      <c r="N449" t="s">
        <v>696</v>
      </c>
      <c r="O449" t="s">
        <v>507</v>
      </c>
      <c r="P449" t="s">
        <v>453</v>
      </c>
      <c r="Q449">
        <v>23390478</v>
      </c>
      <c r="R449" s="143" t="s">
        <v>66</v>
      </c>
      <c r="S449">
        <v>30</v>
      </c>
      <c r="T449" t="s">
        <v>1490</v>
      </c>
      <c r="U449">
        <v>4241653324</v>
      </c>
      <c r="W449" t="s">
        <v>68</v>
      </c>
      <c r="X449" t="s">
        <v>68</v>
      </c>
      <c r="Y449" t="s">
        <v>68</v>
      </c>
      <c r="Z449" t="s">
        <v>67</v>
      </c>
      <c r="AA449" t="s">
        <v>67</v>
      </c>
      <c r="AB449" t="s">
        <v>68</v>
      </c>
      <c r="AC449" t="s">
        <v>67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</row>
    <row r="450" spans="1:37">
      <c r="A450">
        <v>302</v>
      </c>
      <c r="B450" t="s">
        <v>13</v>
      </c>
      <c r="C450" t="s">
        <v>418</v>
      </c>
      <c r="D450" t="s">
        <v>1090</v>
      </c>
      <c r="E450" t="s">
        <v>1091</v>
      </c>
      <c r="F450" t="s">
        <v>811</v>
      </c>
      <c r="G450" t="s">
        <v>15</v>
      </c>
      <c r="H450" t="s">
        <v>1146</v>
      </c>
      <c r="I450" t="s">
        <v>422</v>
      </c>
      <c r="J450" s="155">
        <v>44104</v>
      </c>
      <c r="K450" t="s">
        <v>423</v>
      </c>
      <c r="L450" t="s">
        <v>2288</v>
      </c>
      <c r="N450" t="s">
        <v>850</v>
      </c>
      <c r="O450" t="s">
        <v>1219</v>
      </c>
      <c r="P450" t="s">
        <v>1220</v>
      </c>
      <c r="Q450">
        <v>20976632</v>
      </c>
      <c r="R450" s="143" t="s">
        <v>66</v>
      </c>
      <c r="S450">
        <v>29</v>
      </c>
      <c r="T450" t="s">
        <v>1490</v>
      </c>
      <c r="U450">
        <v>4261128073</v>
      </c>
      <c r="W450" t="s">
        <v>68</v>
      </c>
      <c r="X450" t="s">
        <v>68</v>
      </c>
      <c r="Y450" t="s">
        <v>68</v>
      </c>
      <c r="Z450" t="s">
        <v>68</v>
      </c>
      <c r="AA450" t="s">
        <v>67</v>
      </c>
      <c r="AB450" t="s">
        <v>68</v>
      </c>
      <c r="AC450" t="s">
        <v>67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</row>
    <row r="451" spans="1:37">
      <c r="A451">
        <v>1</v>
      </c>
      <c r="B451" t="s">
        <v>1221</v>
      </c>
      <c r="C451" t="s">
        <v>507</v>
      </c>
      <c r="D451" t="s">
        <v>1222</v>
      </c>
      <c r="E451" t="s">
        <v>16</v>
      </c>
      <c r="F451" t="s">
        <v>1223</v>
      </c>
      <c r="H451" t="s">
        <v>61</v>
      </c>
      <c r="I451" t="s">
        <v>1224</v>
      </c>
      <c r="J451" s="155">
        <v>44044</v>
      </c>
      <c r="K451" t="s">
        <v>1225</v>
      </c>
      <c r="L451" t="s">
        <v>2289</v>
      </c>
      <c r="M451" t="s">
        <v>2290</v>
      </c>
      <c r="N451" t="s">
        <v>249</v>
      </c>
      <c r="O451" t="s">
        <v>145</v>
      </c>
      <c r="P451" t="s">
        <v>683</v>
      </c>
      <c r="Q451">
        <v>13785925</v>
      </c>
      <c r="R451" s="143" t="s">
        <v>79</v>
      </c>
      <c r="S451">
        <v>43</v>
      </c>
      <c r="T451" t="s">
        <v>1490</v>
      </c>
      <c r="U451">
        <v>4268592200</v>
      </c>
      <c r="W451" t="s">
        <v>68</v>
      </c>
      <c r="X451" t="s">
        <v>67</v>
      </c>
      <c r="Y451" t="s">
        <v>68</v>
      </c>
      <c r="Z451" t="s">
        <v>67</v>
      </c>
      <c r="AA451" t="s">
        <v>68</v>
      </c>
      <c r="AB451" t="s">
        <v>68</v>
      </c>
      <c r="AC451" t="s">
        <v>68</v>
      </c>
      <c r="AD451" t="s">
        <v>67</v>
      </c>
      <c r="AE451" t="s">
        <v>67</v>
      </c>
      <c r="AF451" t="s">
        <v>67</v>
      </c>
      <c r="AG451" t="s">
        <v>67</v>
      </c>
      <c r="AH451" t="s">
        <v>68</v>
      </c>
      <c r="AI451" t="s">
        <v>68</v>
      </c>
      <c r="AJ451" t="s">
        <v>68</v>
      </c>
      <c r="AK451" t="s">
        <v>1226</v>
      </c>
    </row>
    <row r="452" spans="1:37">
      <c r="A452">
        <v>2</v>
      </c>
      <c r="B452" t="s">
        <v>1221</v>
      </c>
      <c r="C452" t="s">
        <v>507</v>
      </c>
      <c r="D452" t="s">
        <v>1222</v>
      </c>
      <c r="E452" t="s">
        <v>16</v>
      </c>
      <c r="F452" t="s">
        <v>1223</v>
      </c>
      <c r="H452" t="s">
        <v>61</v>
      </c>
      <c r="I452" t="s">
        <v>1224</v>
      </c>
      <c r="J452" s="155">
        <v>44044</v>
      </c>
      <c r="K452" t="s">
        <v>1225</v>
      </c>
      <c r="L452" t="s">
        <v>2291</v>
      </c>
      <c r="M452" t="s">
        <v>2292</v>
      </c>
      <c r="N452" t="s">
        <v>1227</v>
      </c>
      <c r="P452" t="s">
        <v>1228</v>
      </c>
      <c r="Q452">
        <v>18525364</v>
      </c>
      <c r="R452" s="143" t="s">
        <v>79</v>
      </c>
      <c r="S452">
        <v>42</v>
      </c>
      <c r="T452" t="s">
        <v>1490</v>
      </c>
      <c r="U452">
        <v>2514480008</v>
      </c>
      <c r="W452" t="s">
        <v>68</v>
      </c>
      <c r="X452" t="s">
        <v>67</v>
      </c>
      <c r="Y452" t="s">
        <v>67</v>
      </c>
      <c r="Z452" t="s">
        <v>67</v>
      </c>
      <c r="AA452" t="s">
        <v>68</v>
      </c>
      <c r="AB452" t="s">
        <v>68</v>
      </c>
      <c r="AC452" t="s">
        <v>68</v>
      </c>
      <c r="AD452" t="s">
        <v>67</v>
      </c>
      <c r="AE452" t="s">
        <v>67</v>
      </c>
      <c r="AF452" t="s">
        <v>67</v>
      </c>
      <c r="AG452" t="s">
        <v>67</v>
      </c>
      <c r="AH452" t="s">
        <v>68</v>
      </c>
      <c r="AI452" t="s">
        <v>68</v>
      </c>
      <c r="AJ452" t="s">
        <v>68</v>
      </c>
    </row>
    <row r="453" spans="1:37">
      <c r="A453">
        <v>3</v>
      </c>
      <c r="B453" t="s">
        <v>1221</v>
      </c>
      <c r="C453" t="s">
        <v>507</v>
      </c>
      <c r="D453" t="s">
        <v>1222</v>
      </c>
      <c r="E453" t="s">
        <v>16</v>
      </c>
      <c r="F453" t="s">
        <v>1223</v>
      </c>
      <c r="H453" t="s">
        <v>61</v>
      </c>
      <c r="I453" t="s">
        <v>1224</v>
      </c>
      <c r="J453" s="155">
        <v>44044</v>
      </c>
      <c r="K453" t="s">
        <v>1225</v>
      </c>
      <c r="L453" t="s">
        <v>2293</v>
      </c>
      <c r="M453" t="s">
        <v>2294</v>
      </c>
      <c r="N453" t="s">
        <v>1229</v>
      </c>
      <c r="O453" t="s">
        <v>734</v>
      </c>
      <c r="P453" t="s">
        <v>1230</v>
      </c>
      <c r="Q453">
        <v>20672287</v>
      </c>
      <c r="R453" s="143" t="s">
        <v>79</v>
      </c>
      <c r="S453">
        <v>29</v>
      </c>
      <c r="T453" t="s">
        <v>1490</v>
      </c>
      <c r="U453">
        <v>2514462146</v>
      </c>
      <c r="W453" t="s">
        <v>68</v>
      </c>
      <c r="X453" t="s">
        <v>67</v>
      </c>
      <c r="Y453" t="s">
        <v>67</v>
      </c>
      <c r="Z453" t="s">
        <v>67</v>
      </c>
      <c r="AA453" t="s">
        <v>68</v>
      </c>
      <c r="AB453" t="s">
        <v>67</v>
      </c>
      <c r="AC453" t="s">
        <v>68</v>
      </c>
      <c r="AD453" t="s">
        <v>67</v>
      </c>
      <c r="AE453" t="s">
        <v>67</v>
      </c>
      <c r="AF453" t="s">
        <v>67</v>
      </c>
      <c r="AG453" t="s">
        <v>67</v>
      </c>
      <c r="AH453" t="s">
        <v>68</v>
      </c>
      <c r="AI453" t="s">
        <v>68</v>
      </c>
      <c r="AJ453" t="s">
        <v>68</v>
      </c>
    </row>
    <row r="454" spans="1:37">
      <c r="A454">
        <v>4</v>
      </c>
      <c r="B454" t="s">
        <v>1221</v>
      </c>
      <c r="C454" t="s">
        <v>507</v>
      </c>
      <c r="D454" t="s">
        <v>1222</v>
      </c>
      <c r="E454" t="s">
        <v>16</v>
      </c>
      <c r="F454" t="s">
        <v>1223</v>
      </c>
      <c r="H454" t="s">
        <v>61</v>
      </c>
      <c r="I454" t="s">
        <v>1224</v>
      </c>
      <c r="J454" s="155">
        <v>44044</v>
      </c>
      <c r="K454" t="s">
        <v>1225</v>
      </c>
      <c r="L454" t="s">
        <v>2295</v>
      </c>
      <c r="M454" t="s">
        <v>2296</v>
      </c>
      <c r="N454" t="s">
        <v>1231</v>
      </c>
      <c r="P454" t="s">
        <v>1232</v>
      </c>
      <c r="Q454">
        <v>10769242</v>
      </c>
      <c r="R454" s="143" t="s">
        <v>79</v>
      </c>
      <c r="S454">
        <v>49</v>
      </c>
      <c r="T454" t="s">
        <v>1490</v>
      </c>
      <c r="U454">
        <v>4245875568</v>
      </c>
      <c r="W454" t="s">
        <v>68</v>
      </c>
      <c r="X454" t="s">
        <v>67</v>
      </c>
      <c r="Y454" t="s">
        <v>67</v>
      </c>
      <c r="Z454" t="s">
        <v>67</v>
      </c>
      <c r="AA454" t="s">
        <v>68</v>
      </c>
      <c r="AB454" t="s">
        <v>68</v>
      </c>
      <c r="AC454" t="s">
        <v>68</v>
      </c>
      <c r="AD454" t="s">
        <v>68</v>
      </c>
      <c r="AE454" t="s">
        <v>67</v>
      </c>
      <c r="AF454" t="s">
        <v>67</v>
      </c>
      <c r="AG454" t="s">
        <v>67</v>
      </c>
      <c r="AH454" t="s">
        <v>68</v>
      </c>
      <c r="AI454" t="s">
        <v>68</v>
      </c>
      <c r="AJ454" t="s">
        <v>68</v>
      </c>
      <c r="AK454" t="s">
        <v>1233</v>
      </c>
    </row>
    <row r="455" spans="1:37">
      <c r="A455">
        <v>5</v>
      </c>
      <c r="B455" t="s">
        <v>1221</v>
      </c>
      <c r="C455" t="s">
        <v>507</v>
      </c>
      <c r="D455" t="s">
        <v>1222</v>
      </c>
      <c r="E455" t="s">
        <v>16</v>
      </c>
      <c r="F455" t="s">
        <v>1223</v>
      </c>
      <c r="H455" t="s">
        <v>61</v>
      </c>
      <c r="I455" t="s">
        <v>1224</v>
      </c>
      <c r="J455" s="155">
        <v>44044</v>
      </c>
      <c r="K455" t="s">
        <v>1225</v>
      </c>
      <c r="L455" t="s">
        <v>2297</v>
      </c>
      <c r="M455" t="s">
        <v>2298</v>
      </c>
      <c r="N455" t="s">
        <v>1053</v>
      </c>
      <c r="P455" t="s">
        <v>1234</v>
      </c>
      <c r="Q455">
        <v>15885900</v>
      </c>
      <c r="R455" s="143" t="s">
        <v>79</v>
      </c>
      <c r="S455">
        <v>38</v>
      </c>
      <c r="T455" t="s">
        <v>1490</v>
      </c>
      <c r="U455">
        <v>4264216921</v>
      </c>
      <c r="W455" t="s">
        <v>68</v>
      </c>
      <c r="X455" t="s">
        <v>67</v>
      </c>
      <c r="Y455" t="s">
        <v>67</v>
      </c>
      <c r="Z455" t="s">
        <v>67</v>
      </c>
      <c r="AA455" t="s">
        <v>68</v>
      </c>
      <c r="AB455" t="s">
        <v>68</v>
      </c>
      <c r="AC455" t="s">
        <v>67</v>
      </c>
      <c r="AD455" t="s">
        <v>67</v>
      </c>
      <c r="AE455" t="s">
        <v>67</v>
      </c>
      <c r="AF455" t="s">
        <v>68</v>
      </c>
      <c r="AG455" t="s">
        <v>67</v>
      </c>
      <c r="AH455" t="s">
        <v>68</v>
      </c>
      <c r="AI455" t="s">
        <v>68</v>
      </c>
      <c r="AJ455" t="s">
        <v>68</v>
      </c>
    </row>
    <row r="456" spans="1:37">
      <c r="A456">
        <v>6</v>
      </c>
      <c r="B456" t="s">
        <v>1221</v>
      </c>
      <c r="C456" t="s">
        <v>507</v>
      </c>
      <c r="D456" t="s">
        <v>1222</v>
      </c>
      <c r="E456" t="s">
        <v>16</v>
      </c>
      <c r="F456" t="s">
        <v>1223</v>
      </c>
      <c r="H456" t="s">
        <v>61</v>
      </c>
      <c r="I456" t="s">
        <v>1224</v>
      </c>
      <c r="J456" s="155">
        <v>44044</v>
      </c>
      <c r="K456" t="s">
        <v>1225</v>
      </c>
      <c r="L456" t="s">
        <v>2299</v>
      </c>
      <c r="M456" t="s">
        <v>2300</v>
      </c>
      <c r="N456" t="s">
        <v>1129</v>
      </c>
      <c r="P456" t="s">
        <v>1235</v>
      </c>
      <c r="Q456">
        <v>4907834</v>
      </c>
      <c r="R456" s="143" t="s">
        <v>79</v>
      </c>
      <c r="S456">
        <v>70</v>
      </c>
      <c r="T456" t="s">
        <v>1501</v>
      </c>
      <c r="W456" t="s">
        <v>68</v>
      </c>
      <c r="X456" t="s">
        <v>67</v>
      </c>
      <c r="Y456" t="s">
        <v>68</v>
      </c>
      <c r="Z456" t="s">
        <v>68</v>
      </c>
      <c r="AA456" t="s">
        <v>68</v>
      </c>
      <c r="AB456" t="s">
        <v>68</v>
      </c>
      <c r="AC456" t="s">
        <v>67</v>
      </c>
      <c r="AD456" t="s">
        <v>68</v>
      </c>
      <c r="AE456" t="s">
        <v>67</v>
      </c>
      <c r="AF456" t="s">
        <v>67</v>
      </c>
      <c r="AG456" t="s">
        <v>67</v>
      </c>
      <c r="AH456" t="s">
        <v>68</v>
      </c>
      <c r="AI456" t="s">
        <v>68</v>
      </c>
      <c r="AJ456" t="s">
        <v>67</v>
      </c>
      <c r="AK456" t="s">
        <v>1236</v>
      </c>
    </row>
    <row r="457" spans="1:37">
      <c r="A457">
        <v>7</v>
      </c>
      <c r="B457" t="s">
        <v>1221</v>
      </c>
      <c r="C457" t="s">
        <v>507</v>
      </c>
      <c r="D457" t="s">
        <v>1222</v>
      </c>
      <c r="E457" t="s">
        <v>16</v>
      </c>
      <c r="F457" t="s">
        <v>1223</v>
      </c>
      <c r="H457" t="s">
        <v>61</v>
      </c>
      <c r="I457" t="s">
        <v>1224</v>
      </c>
      <c r="J457" s="155">
        <v>44044</v>
      </c>
      <c r="K457" t="s">
        <v>1225</v>
      </c>
      <c r="L457" t="s">
        <v>2301</v>
      </c>
      <c r="M457" t="s">
        <v>2302</v>
      </c>
      <c r="N457" t="s">
        <v>1237</v>
      </c>
      <c r="P457" t="s">
        <v>944</v>
      </c>
      <c r="Q457">
        <v>12786314</v>
      </c>
      <c r="R457" s="143" t="s">
        <v>66</v>
      </c>
      <c r="S457">
        <v>44</v>
      </c>
      <c r="T457" t="s">
        <v>1490</v>
      </c>
      <c r="U457">
        <v>4164582395</v>
      </c>
      <c r="W457" t="s">
        <v>68</v>
      </c>
      <c r="X457" t="s">
        <v>67</v>
      </c>
      <c r="Y457" t="s">
        <v>67</v>
      </c>
      <c r="Z457" t="s">
        <v>68</v>
      </c>
      <c r="AA457" t="s">
        <v>68</v>
      </c>
      <c r="AB457" t="s">
        <v>68</v>
      </c>
      <c r="AC457" t="s">
        <v>68</v>
      </c>
      <c r="AD457" t="s">
        <v>67</v>
      </c>
      <c r="AE457" t="s">
        <v>67</v>
      </c>
      <c r="AF457" t="s">
        <v>67</v>
      </c>
      <c r="AG457" t="s">
        <v>67</v>
      </c>
      <c r="AH457" t="s">
        <v>68</v>
      </c>
      <c r="AI457" t="s">
        <v>68</v>
      </c>
      <c r="AJ457" t="s">
        <v>68</v>
      </c>
      <c r="AK457" t="s">
        <v>1238</v>
      </c>
    </row>
    <row r="458" spans="1:37">
      <c r="A458">
        <v>8</v>
      </c>
      <c r="B458" t="s">
        <v>1221</v>
      </c>
      <c r="C458" t="s">
        <v>507</v>
      </c>
      <c r="D458" t="s">
        <v>1222</v>
      </c>
      <c r="E458" t="s">
        <v>16</v>
      </c>
      <c r="F458" t="s">
        <v>1223</v>
      </c>
      <c r="H458" t="s">
        <v>61</v>
      </c>
      <c r="I458" t="s">
        <v>1224</v>
      </c>
      <c r="J458" s="155">
        <v>44044</v>
      </c>
      <c r="K458" t="s">
        <v>1225</v>
      </c>
      <c r="L458" t="s">
        <v>2303</v>
      </c>
      <c r="M458" t="s">
        <v>2304</v>
      </c>
      <c r="N458" t="s">
        <v>1129</v>
      </c>
      <c r="O458" t="s">
        <v>597</v>
      </c>
      <c r="P458" t="s">
        <v>1239</v>
      </c>
      <c r="Q458">
        <v>26358012</v>
      </c>
      <c r="R458" s="143" t="s">
        <v>66</v>
      </c>
      <c r="S458">
        <v>26</v>
      </c>
      <c r="T458" t="s">
        <v>1490</v>
      </c>
      <c r="U458">
        <v>2512574263</v>
      </c>
      <c r="W458" t="s">
        <v>68</v>
      </c>
      <c r="X458" t="s">
        <v>67</v>
      </c>
      <c r="Y458" t="s">
        <v>67</v>
      </c>
      <c r="Z458" t="s">
        <v>68</v>
      </c>
      <c r="AA458" t="s">
        <v>68</v>
      </c>
      <c r="AB458" t="s">
        <v>68</v>
      </c>
      <c r="AC458" t="s">
        <v>68</v>
      </c>
      <c r="AD458" t="s">
        <v>67</v>
      </c>
      <c r="AE458" t="s">
        <v>67</v>
      </c>
      <c r="AF458" t="s">
        <v>67</v>
      </c>
      <c r="AG458" t="s">
        <v>67</v>
      </c>
      <c r="AH458" t="s">
        <v>68</v>
      </c>
      <c r="AI458" t="s">
        <v>68</v>
      </c>
      <c r="AJ458" t="s">
        <v>68</v>
      </c>
    </row>
    <row r="459" spans="1:37">
      <c r="A459">
        <v>9</v>
      </c>
      <c r="B459" t="s">
        <v>1221</v>
      </c>
      <c r="C459" t="s">
        <v>507</v>
      </c>
      <c r="D459" t="s">
        <v>1222</v>
      </c>
      <c r="E459" t="s">
        <v>16</v>
      </c>
      <c r="F459" t="s">
        <v>1223</v>
      </c>
      <c r="H459" t="s">
        <v>61</v>
      </c>
      <c r="I459" t="s">
        <v>1224</v>
      </c>
      <c r="J459" s="155">
        <v>44044</v>
      </c>
      <c r="K459" t="s">
        <v>1225</v>
      </c>
      <c r="L459" t="s">
        <v>2305</v>
      </c>
      <c r="M459" t="s">
        <v>2306</v>
      </c>
      <c r="N459" t="s">
        <v>1240</v>
      </c>
      <c r="O459" t="s">
        <v>1240</v>
      </c>
      <c r="P459" t="s">
        <v>1241</v>
      </c>
      <c r="Q459">
        <v>10964580</v>
      </c>
      <c r="R459" s="143" t="s">
        <v>66</v>
      </c>
      <c r="S459">
        <v>50</v>
      </c>
      <c r="T459" t="s">
        <v>1501</v>
      </c>
      <c r="U459">
        <v>4169569172</v>
      </c>
      <c r="W459" t="s">
        <v>68</v>
      </c>
      <c r="X459" t="s">
        <v>67</v>
      </c>
      <c r="Y459" t="s">
        <v>67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67</v>
      </c>
      <c r="AF459" t="s">
        <v>67</v>
      </c>
      <c r="AG459" t="s">
        <v>67</v>
      </c>
      <c r="AH459" t="s">
        <v>68</v>
      </c>
      <c r="AI459" t="s">
        <v>68</v>
      </c>
      <c r="AJ459" t="s">
        <v>68</v>
      </c>
    </row>
    <row r="460" spans="1:37">
      <c r="A460">
        <v>10</v>
      </c>
      <c r="B460" t="s">
        <v>1221</v>
      </c>
      <c r="C460" t="s">
        <v>507</v>
      </c>
      <c r="D460" t="s">
        <v>1222</v>
      </c>
      <c r="E460" t="s">
        <v>16</v>
      </c>
      <c r="F460" t="s">
        <v>1223</v>
      </c>
      <c r="H460" t="s">
        <v>61</v>
      </c>
      <c r="I460" t="s">
        <v>1224</v>
      </c>
      <c r="J460" s="155">
        <v>44044</v>
      </c>
      <c r="K460" t="s">
        <v>1225</v>
      </c>
      <c r="L460" t="s">
        <v>2307</v>
      </c>
      <c r="M460" t="s">
        <v>2308</v>
      </c>
      <c r="N460" t="s">
        <v>170</v>
      </c>
      <c r="O460" t="s">
        <v>1051</v>
      </c>
      <c r="P460" t="s">
        <v>271</v>
      </c>
      <c r="Q460">
        <v>19036072</v>
      </c>
      <c r="R460" s="143" t="s">
        <v>66</v>
      </c>
      <c r="S460">
        <v>31</v>
      </c>
      <c r="T460" t="s">
        <v>1490</v>
      </c>
      <c r="U460">
        <v>4125169375</v>
      </c>
      <c r="W460" t="s">
        <v>68</v>
      </c>
      <c r="X460" t="s">
        <v>67</v>
      </c>
      <c r="Y460" t="s">
        <v>68</v>
      </c>
      <c r="Z460" t="s">
        <v>68</v>
      </c>
      <c r="AA460" t="s">
        <v>68</v>
      </c>
      <c r="AB460" t="s">
        <v>67</v>
      </c>
      <c r="AC460" t="s">
        <v>68</v>
      </c>
      <c r="AD460" t="s">
        <v>67</v>
      </c>
      <c r="AE460" t="s">
        <v>67</v>
      </c>
      <c r="AF460" t="s">
        <v>67</v>
      </c>
      <c r="AG460" t="s">
        <v>67</v>
      </c>
      <c r="AH460" t="s">
        <v>68</v>
      </c>
      <c r="AI460" t="s">
        <v>68</v>
      </c>
      <c r="AJ460" t="s">
        <v>68</v>
      </c>
      <c r="AK460" t="s">
        <v>1242</v>
      </c>
    </row>
    <row r="461" spans="1:37">
      <c r="A461">
        <v>11</v>
      </c>
      <c r="B461" t="s">
        <v>1221</v>
      </c>
      <c r="C461" t="s">
        <v>507</v>
      </c>
      <c r="D461" t="s">
        <v>1222</v>
      </c>
      <c r="E461" t="s">
        <v>16</v>
      </c>
      <c r="F461" t="s">
        <v>1223</v>
      </c>
      <c r="H461" t="s">
        <v>61</v>
      </c>
      <c r="I461" t="s">
        <v>1224</v>
      </c>
      <c r="J461" s="155">
        <v>44044</v>
      </c>
      <c r="K461" t="s">
        <v>1225</v>
      </c>
      <c r="L461" t="s">
        <v>2309</v>
      </c>
      <c r="M461" t="s">
        <v>2310</v>
      </c>
      <c r="N461" t="s">
        <v>1240</v>
      </c>
      <c r="O461" t="s">
        <v>891</v>
      </c>
      <c r="P461" t="s">
        <v>1243</v>
      </c>
      <c r="Q461">
        <v>28165190</v>
      </c>
      <c r="R461" s="143" t="s">
        <v>66</v>
      </c>
      <c r="S461">
        <v>23</v>
      </c>
      <c r="T461" t="s">
        <v>1490</v>
      </c>
      <c r="U461">
        <v>4249152936</v>
      </c>
      <c r="W461" t="s">
        <v>68</v>
      </c>
      <c r="X461" t="s">
        <v>67</v>
      </c>
      <c r="Y461" t="s">
        <v>67</v>
      </c>
      <c r="Z461" t="s">
        <v>67</v>
      </c>
      <c r="AA461" t="s">
        <v>68</v>
      </c>
      <c r="AB461" t="s">
        <v>67</v>
      </c>
      <c r="AC461" t="s">
        <v>68</v>
      </c>
      <c r="AD461" t="s">
        <v>67</v>
      </c>
      <c r="AE461" t="s">
        <v>67</v>
      </c>
      <c r="AF461" t="s">
        <v>67</v>
      </c>
      <c r="AG461" t="s">
        <v>67</v>
      </c>
      <c r="AH461" t="s">
        <v>68</v>
      </c>
      <c r="AI461" t="s">
        <v>68</v>
      </c>
      <c r="AJ461" t="s">
        <v>68</v>
      </c>
      <c r="AK461" t="s">
        <v>1244</v>
      </c>
    </row>
    <row r="462" spans="1:37">
      <c r="A462">
        <v>12</v>
      </c>
      <c r="B462" t="s">
        <v>1221</v>
      </c>
      <c r="C462" t="s">
        <v>507</v>
      </c>
      <c r="D462" t="s">
        <v>1222</v>
      </c>
      <c r="E462" t="s">
        <v>16</v>
      </c>
      <c r="F462" t="s">
        <v>1223</v>
      </c>
      <c r="H462" t="s">
        <v>61</v>
      </c>
      <c r="I462" t="s">
        <v>1224</v>
      </c>
      <c r="J462" s="155">
        <v>44044</v>
      </c>
      <c r="K462" t="s">
        <v>1225</v>
      </c>
      <c r="L462" t="s">
        <v>2311</v>
      </c>
      <c r="M462" t="s">
        <v>2312</v>
      </c>
      <c r="O462" t="s">
        <v>1245</v>
      </c>
      <c r="P462" t="s">
        <v>1246</v>
      </c>
      <c r="Q462">
        <v>4386710</v>
      </c>
      <c r="R462" s="143" t="s">
        <v>66</v>
      </c>
      <c r="S462">
        <v>59</v>
      </c>
      <c r="T462" t="s">
        <v>1501</v>
      </c>
      <c r="U462">
        <v>4261040471</v>
      </c>
      <c r="W462" t="s">
        <v>68</v>
      </c>
      <c r="X462" t="s">
        <v>67</v>
      </c>
      <c r="Y462" t="s">
        <v>67</v>
      </c>
      <c r="Z462" t="s">
        <v>68</v>
      </c>
      <c r="AA462" t="s">
        <v>68</v>
      </c>
      <c r="AB462" t="s">
        <v>67</v>
      </c>
      <c r="AC462" t="s">
        <v>68</v>
      </c>
      <c r="AD462" t="s">
        <v>67</v>
      </c>
      <c r="AE462" t="s">
        <v>67</v>
      </c>
      <c r="AF462" t="s">
        <v>67</v>
      </c>
      <c r="AG462" t="s">
        <v>67</v>
      </c>
      <c r="AH462" t="s">
        <v>68</v>
      </c>
      <c r="AI462" t="s">
        <v>68</v>
      </c>
      <c r="AJ462" t="s">
        <v>67</v>
      </c>
      <c r="AK462" t="s">
        <v>1247</v>
      </c>
    </row>
    <row r="463" spans="1:37">
      <c r="A463">
        <v>13</v>
      </c>
      <c r="B463" t="s">
        <v>1221</v>
      </c>
      <c r="C463" t="s">
        <v>507</v>
      </c>
      <c r="D463" t="s">
        <v>1222</v>
      </c>
      <c r="E463" t="s">
        <v>16</v>
      </c>
      <c r="F463" t="s">
        <v>1223</v>
      </c>
      <c r="H463" t="s">
        <v>61</v>
      </c>
      <c r="I463" t="s">
        <v>1224</v>
      </c>
      <c r="J463" s="155">
        <v>44044</v>
      </c>
      <c r="K463" t="s">
        <v>1225</v>
      </c>
      <c r="L463" t="s">
        <v>2313</v>
      </c>
      <c r="M463" t="s">
        <v>2314</v>
      </c>
      <c r="O463" t="s">
        <v>200</v>
      </c>
      <c r="P463" t="s">
        <v>1248</v>
      </c>
      <c r="Q463">
        <v>9116637</v>
      </c>
      <c r="R463" s="143" t="s">
        <v>66</v>
      </c>
      <c r="S463">
        <v>58</v>
      </c>
      <c r="T463" t="s">
        <v>1501</v>
      </c>
      <c r="U463">
        <v>4262522836</v>
      </c>
      <c r="W463" t="s">
        <v>68</v>
      </c>
      <c r="X463" t="s">
        <v>67</v>
      </c>
      <c r="Y463" t="s">
        <v>67</v>
      </c>
      <c r="Z463" t="s">
        <v>67</v>
      </c>
      <c r="AA463" t="s">
        <v>68</v>
      </c>
      <c r="AB463" t="s">
        <v>68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68</v>
      </c>
      <c r="AI463" t="s">
        <v>68</v>
      </c>
      <c r="AJ463" t="s">
        <v>68</v>
      </c>
      <c r="AK463" t="s">
        <v>1249</v>
      </c>
    </row>
    <row r="464" spans="1:37">
      <c r="A464">
        <v>14</v>
      </c>
      <c r="B464" t="s">
        <v>1221</v>
      </c>
      <c r="C464" t="s">
        <v>507</v>
      </c>
      <c r="D464" t="s">
        <v>1222</v>
      </c>
      <c r="E464" t="s">
        <v>16</v>
      </c>
      <c r="F464" t="s">
        <v>1223</v>
      </c>
      <c r="H464" t="s">
        <v>61</v>
      </c>
      <c r="I464" t="s">
        <v>1224</v>
      </c>
      <c r="J464" s="155">
        <v>44044</v>
      </c>
      <c r="K464" t="s">
        <v>1225</v>
      </c>
      <c r="L464" t="s">
        <v>2315</v>
      </c>
      <c r="M464" t="s">
        <v>2316</v>
      </c>
      <c r="N464" t="s">
        <v>1250</v>
      </c>
      <c r="O464" t="s">
        <v>200</v>
      </c>
      <c r="P464" t="s">
        <v>1251</v>
      </c>
      <c r="Q464">
        <v>14826934</v>
      </c>
      <c r="R464" s="143" t="s">
        <v>66</v>
      </c>
      <c r="S464">
        <v>39</v>
      </c>
      <c r="T464" t="s">
        <v>1490</v>
      </c>
      <c r="U464">
        <v>4169581545</v>
      </c>
      <c r="W464" t="s">
        <v>68</v>
      </c>
      <c r="X464" t="s">
        <v>67</v>
      </c>
      <c r="Y464" t="s">
        <v>67</v>
      </c>
      <c r="Z464" t="s">
        <v>67</v>
      </c>
      <c r="AA464" t="s">
        <v>68</v>
      </c>
      <c r="AB464" t="s">
        <v>68</v>
      </c>
      <c r="AC464" t="s">
        <v>68</v>
      </c>
      <c r="AD464" t="s">
        <v>68</v>
      </c>
      <c r="AE464" t="s">
        <v>67</v>
      </c>
      <c r="AF464" t="s">
        <v>67</v>
      </c>
      <c r="AG464" t="s">
        <v>67</v>
      </c>
      <c r="AH464" t="s">
        <v>68</v>
      </c>
      <c r="AI464" t="s">
        <v>68</v>
      </c>
      <c r="AJ464" t="s">
        <v>68</v>
      </c>
      <c r="AK464" t="s">
        <v>1252</v>
      </c>
    </row>
    <row r="465" spans="1:37">
      <c r="A465">
        <v>15</v>
      </c>
      <c r="B465" t="s">
        <v>1221</v>
      </c>
      <c r="C465" t="s">
        <v>507</v>
      </c>
      <c r="D465" t="s">
        <v>1222</v>
      </c>
      <c r="E465" t="s">
        <v>16</v>
      </c>
      <c r="F465" t="s">
        <v>1223</v>
      </c>
      <c r="H465" t="s">
        <v>61</v>
      </c>
      <c r="I465" t="s">
        <v>1224</v>
      </c>
      <c r="J465" s="155">
        <v>44044</v>
      </c>
      <c r="K465" t="s">
        <v>1253</v>
      </c>
      <c r="L465" t="s">
        <v>2317</v>
      </c>
      <c r="M465" t="s">
        <v>2318</v>
      </c>
      <c r="N465" t="s">
        <v>1254</v>
      </c>
      <c r="O465" t="s">
        <v>1255</v>
      </c>
      <c r="P465" t="s">
        <v>1256</v>
      </c>
      <c r="Q465">
        <v>17434245</v>
      </c>
      <c r="R465" s="143" t="s">
        <v>66</v>
      </c>
      <c r="S465">
        <v>34</v>
      </c>
      <c r="T465" t="s">
        <v>1490</v>
      </c>
      <c r="U465">
        <v>4169522573</v>
      </c>
      <c r="W465" t="s">
        <v>68</v>
      </c>
      <c r="X465" t="s">
        <v>67</v>
      </c>
      <c r="Y465" t="s">
        <v>67</v>
      </c>
      <c r="Z465" t="s">
        <v>68</v>
      </c>
      <c r="AA465" t="s">
        <v>68</v>
      </c>
      <c r="AB465" t="s">
        <v>68</v>
      </c>
      <c r="AC465" t="s">
        <v>68</v>
      </c>
      <c r="AD465" t="s">
        <v>67</v>
      </c>
      <c r="AE465" t="s">
        <v>67</v>
      </c>
      <c r="AF465" t="s">
        <v>67</v>
      </c>
      <c r="AG465" t="s">
        <v>67</v>
      </c>
      <c r="AH465" t="s">
        <v>68</v>
      </c>
      <c r="AI465" t="s">
        <v>68</v>
      </c>
      <c r="AJ465" t="s">
        <v>68</v>
      </c>
      <c r="AK465" t="s">
        <v>1257</v>
      </c>
    </row>
    <row r="466" spans="1:37">
      <c r="A466">
        <v>16</v>
      </c>
      <c r="B466" t="s">
        <v>1221</v>
      </c>
      <c r="C466" t="s">
        <v>507</v>
      </c>
      <c r="D466" t="s">
        <v>1222</v>
      </c>
      <c r="E466" t="s">
        <v>16</v>
      </c>
      <c r="F466" t="s">
        <v>1223</v>
      </c>
      <c r="H466" t="s">
        <v>61</v>
      </c>
      <c r="I466" t="s">
        <v>1224</v>
      </c>
      <c r="J466" s="155">
        <v>44044</v>
      </c>
      <c r="K466" t="s">
        <v>1253</v>
      </c>
      <c r="L466" t="s">
        <v>2319</v>
      </c>
      <c r="M466" t="s">
        <v>2320</v>
      </c>
      <c r="O466" t="s">
        <v>1255</v>
      </c>
      <c r="P466" t="s">
        <v>1258</v>
      </c>
      <c r="Q466">
        <v>7421583</v>
      </c>
      <c r="R466" s="143" t="s">
        <v>66</v>
      </c>
      <c r="S466">
        <v>50</v>
      </c>
      <c r="T466" t="s">
        <v>1501</v>
      </c>
      <c r="U466">
        <v>2514435024</v>
      </c>
      <c r="W466" t="s">
        <v>68</v>
      </c>
      <c r="X466" t="s">
        <v>67</v>
      </c>
      <c r="Y466" t="s">
        <v>67</v>
      </c>
      <c r="Z466" t="s">
        <v>67</v>
      </c>
      <c r="AA466" t="s">
        <v>68</v>
      </c>
      <c r="AB466" t="s">
        <v>68</v>
      </c>
      <c r="AC466" t="s">
        <v>68</v>
      </c>
      <c r="AD466" t="s">
        <v>67</v>
      </c>
      <c r="AE466" t="s">
        <v>67</v>
      </c>
      <c r="AF466" t="s">
        <v>68</v>
      </c>
      <c r="AG466" t="s">
        <v>67</v>
      </c>
      <c r="AH466" t="s">
        <v>68</v>
      </c>
      <c r="AI466" t="s">
        <v>68</v>
      </c>
      <c r="AJ466" t="s">
        <v>68</v>
      </c>
      <c r="AK466" t="s">
        <v>1259</v>
      </c>
    </row>
    <row r="467" spans="1:37">
      <c r="A467">
        <v>17</v>
      </c>
      <c r="B467" t="s">
        <v>1221</v>
      </c>
      <c r="C467" t="s">
        <v>507</v>
      </c>
      <c r="D467" t="s">
        <v>1222</v>
      </c>
      <c r="E467" t="s">
        <v>16</v>
      </c>
      <c r="F467" t="s">
        <v>1223</v>
      </c>
      <c r="H467" t="s">
        <v>61</v>
      </c>
      <c r="I467" t="s">
        <v>1224</v>
      </c>
      <c r="J467" s="155">
        <v>44044</v>
      </c>
      <c r="K467" t="s">
        <v>1253</v>
      </c>
      <c r="L467" t="s">
        <v>2321</v>
      </c>
      <c r="M467" t="s">
        <v>2322</v>
      </c>
      <c r="N467" t="s">
        <v>1260</v>
      </c>
      <c r="O467" t="s">
        <v>168</v>
      </c>
      <c r="P467" t="s">
        <v>1261</v>
      </c>
      <c r="Q467">
        <v>29978840</v>
      </c>
      <c r="R467" s="143" t="s">
        <v>66</v>
      </c>
      <c r="S467">
        <v>18</v>
      </c>
      <c r="T467" t="s">
        <v>1490</v>
      </c>
      <c r="U467">
        <v>4167557166</v>
      </c>
      <c r="W467" t="s">
        <v>68</v>
      </c>
      <c r="X467" t="s">
        <v>67</v>
      </c>
      <c r="Y467" t="s">
        <v>68</v>
      </c>
      <c r="Z467" t="s">
        <v>67</v>
      </c>
      <c r="AA467" t="s">
        <v>68</v>
      </c>
      <c r="AB467" t="s">
        <v>67</v>
      </c>
      <c r="AC467" t="s">
        <v>68</v>
      </c>
      <c r="AD467" t="s">
        <v>67</v>
      </c>
      <c r="AE467" t="s">
        <v>67</v>
      </c>
      <c r="AF467" t="s">
        <v>68</v>
      </c>
      <c r="AG467" t="s">
        <v>67</v>
      </c>
      <c r="AH467" t="s">
        <v>68</v>
      </c>
      <c r="AI467" t="s">
        <v>68</v>
      </c>
      <c r="AJ467" t="s">
        <v>68</v>
      </c>
      <c r="AK467" t="s">
        <v>1262</v>
      </c>
    </row>
    <row r="468" spans="1:37">
      <c r="A468">
        <v>18</v>
      </c>
      <c r="B468" t="s">
        <v>1221</v>
      </c>
      <c r="C468" t="s">
        <v>507</v>
      </c>
      <c r="D468" t="s">
        <v>1222</v>
      </c>
      <c r="E468" t="s">
        <v>16</v>
      </c>
      <c r="F468" t="s">
        <v>1223</v>
      </c>
      <c r="H468" t="s">
        <v>61</v>
      </c>
      <c r="I468" t="s">
        <v>1224</v>
      </c>
      <c r="J468" s="155">
        <v>44044</v>
      </c>
      <c r="K468" t="s">
        <v>1253</v>
      </c>
      <c r="L468" t="s">
        <v>2323</v>
      </c>
      <c r="M468" t="s">
        <v>2324</v>
      </c>
      <c r="N468" t="s">
        <v>1263</v>
      </c>
      <c r="O468" t="s">
        <v>90</v>
      </c>
      <c r="P468" t="s">
        <v>1264</v>
      </c>
      <c r="Q468">
        <v>25747912</v>
      </c>
      <c r="R468" s="143" t="s">
        <v>66</v>
      </c>
      <c r="S468">
        <v>24</v>
      </c>
      <c r="T468" t="s">
        <v>1490</v>
      </c>
      <c r="U468">
        <v>4245216327</v>
      </c>
      <c r="W468" t="s">
        <v>68</v>
      </c>
      <c r="X468" t="s">
        <v>67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67</v>
      </c>
      <c r="AE468" t="s">
        <v>67</v>
      </c>
      <c r="AF468" t="s">
        <v>68</v>
      </c>
      <c r="AG468" t="s">
        <v>67</v>
      </c>
      <c r="AH468" t="s">
        <v>68</v>
      </c>
      <c r="AI468" t="s">
        <v>68</v>
      </c>
      <c r="AJ468" t="s">
        <v>68</v>
      </c>
      <c r="AK468" t="s">
        <v>1265</v>
      </c>
    </row>
    <row r="469" spans="1:37">
      <c r="A469">
        <v>19</v>
      </c>
      <c r="B469" t="s">
        <v>1221</v>
      </c>
      <c r="C469" t="s">
        <v>507</v>
      </c>
      <c r="D469" t="s">
        <v>1222</v>
      </c>
      <c r="E469" t="s">
        <v>16</v>
      </c>
      <c r="F469" t="s">
        <v>1223</v>
      </c>
      <c r="H469" t="s">
        <v>61</v>
      </c>
      <c r="I469" t="s">
        <v>1224</v>
      </c>
      <c r="J469" s="155">
        <v>44044</v>
      </c>
      <c r="K469" t="s">
        <v>1253</v>
      </c>
      <c r="L469" t="s">
        <v>2325</v>
      </c>
      <c r="M469" t="s">
        <v>2326</v>
      </c>
      <c r="O469" t="s">
        <v>1266</v>
      </c>
      <c r="P469" t="s">
        <v>1267</v>
      </c>
      <c r="Q469">
        <v>7385478</v>
      </c>
      <c r="R469" s="143" t="s">
        <v>66</v>
      </c>
      <c r="S469">
        <v>60</v>
      </c>
      <c r="T469" t="s">
        <v>1501</v>
      </c>
      <c r="U469">
        <v>2514483590</v>
      </c>
      <c r="W469" t="s">
        <v>68</v>
      </c>
      <c r="X469" t="s">
        <v>67</v>
      </c>
      <c r="Y469" t="s">
        <v>67</v>
      </c>
      <c r="Z469" t="s">
        <v>67</v>
      </c>
      <c r="AA469" t="s">
        <v>68</v>
      </c>
      <c r="AB469" t="s">
        <v>68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68</v>
      </c>
      <c r="AI469" t="s">
        <v>68</v>
      </c>
      <c r="AJ469" t="s">
        <v>67</v>
      </c>
      <c r="AK469" t="s">
        <v>1268</v>
      </c>
    </row>
    <row r="470" spans="1:37">
      <c r="A470">
        <v>20</v>
      </c>
      <c r="B470" t="s">
        <v>1221</v>
      </c>
      <c r="C470" t="s">
        <v>507</v>
      </c>
      <c r="D470" t="s">
        <v>1222</v>
      </c>
      <c r="E470" t="s">
        <v>16</v>
      </c>
      <c r="F470" t="s">
        <v>1223</v>
      </c>
      <c r="H470" t="s">
        <v>61</v>
      </c>
      <c r="I470" t="s">
        <v>1224</v>
      </c>
      <c r="J470" s="155">
        <v>44044</v>
      </c>
      <c r="K470" t="s">
        <v>1253</v>
      </c>
      <c r="L470" t="s">
        <v>2327</v>
      </c>
      <c r="M470" t="s">
        <v>2328</v>
      </c>
      <c r="N470" t="s">
        <v>506</v>
      </c>
      <c r="O470" t="s">
        <v>1269</v>
      </c>
      <c r="P470" t="s">
        <v>1270</v>
      </c>
      <c r="Q470">
        <v>27142677</v>
      </c>
      <c r="R470" s="143" t="s">
        <v>66</v>
      </c>
      <c r="S470">
        <v>21</v>
      </c>
      <c r="T470" t="s">
        <v>1490</v>
      </c>
      <c r="U470">
        <v>4265527288</v>
      </c>
      <c r="W470" t="s">
        <v>68</v>
      </c>
      <c r="X470" t="s">
        <v>67</v>
      </c>
      <c r="Y470" t="s">
        <v>67</v>
      </c>
      <c r="Z470" t="s">
        <v>68</v>
      </c>
      <c r="AA470" t="s">
        <v>68</v>
      </c>
      <c r="AB470" t="s">
        <v>67</v>
      </c>
      <c r="AC470" t="s">
        <v>67</v>
      </c>
      <c r="AD470" t="s">
        <v>68</v>
      </c>
      <c r="AE470" t="s">
        <v>67</v>
      </c>
      <c r="AF470" t="s">
        <v>68</v>
      </c>
      <c r="AG470" t="s">
        <v>67</v>
      </c>
      <c r="AH470" t="s">
        <v>68</v>
      </c>
      <c r="AI470" t="s">
        <v>68</v>
      </c>
      <c r="AJ470" t="s">
        <v>68</v>
      </c>
      <c r="AK470" t="s">
        <v>1271</v>
      </c>
    </row>
    <row r="471" spans="1:37">
      <c r="A471">
        <v>21</v>
      </c>
      <c r="B471" t="s">
        <v>1221</v>
      </c>
      <c r="C471" t="s">
        <v>507</v>
      </c>
      <c r="D471" t="s">
        <v>1222</v>
      </c>
      <c r="E471" t="s">
        <v>16</v>
      </c>
      <c r="F471" t="s">
        <v>1223</v>
      </c>
      <c r="H471" t="s">
        <v>61</v>
      </c>
      <c r="I471" t="s">
        <v>1224</v>
      </c>
      <c r="J471" s="155">
        <v>44044</v>
      </c>
      <c r="K471" t="s">
        <v>1253</v>
      </c>
      <c r="L471" t="s">
        <v>2329</v>
      </c>
      <c r="M471" t="s">
        <v>2330</v>
      </c>
      <c r="N471" t="s">
        <v>90</v>
      </c>
      <c r="O471" t="s">
        <v>1266</v>
      </c>
      <c r="P471" t="s">
        <v>1272</v>
      </c>
      <c r="Q471">
        <v>13990237</v>
      </c>
      <c r="R471" s="143" t="s">
        <v>66</v>
      </c>
      <c r="S471">
        <v>42</v>
      </c>
      <c r="T471" t="s">
        <v>1490</v>
      </c>
      <c r="U471">
        <v>4264175010</v>
      </c>
      <c r="W471" t="s">
        <v>68</v>
      </c>
      <c r="X471" t="s">
        <v>67</v>
      </c>
      <c r="Y471" t="s">
        <v>67</v>
      </c>
      <c r="Z471" t="s">
        <v>67</v>
      </c>
      <c r="AA471" t="s">
        <v>68</v>
      </c>
      <c r="AB471" t="s">
        <v>68</v>
      </c>
      <c r="AC471" t="s">
        <v>68</v>
      </c>
      <c r="AD471" t="s">
        <v>68</v>
      </c>
      <c r="AE471" t="s">
        <v>67</v>
      </c>
      <c r="AF471" t="s">
        <v>67</v>
      </c>
      <c r="AG471" t="s">
        <v>67</v>
      </c>
      <c r="AH471" t="s">
        <v>68</v>
      </c>
      <c r="AI471" t="s">
        <v>68</v>
      </c>
      <c r="AJ471" t="s">
        <v>68</v>
      </c>
      <c r="AK471" t="s">
        <v>1273</v>
      </c>
    </row>
    <row r="472" spans="1:37">
      <c r="A472">
        <v>22</v>
      </c>
      <c r="B472" t="s">
        <v>1221</v>
      </c>
      <c r="C472" t="s">
        <v>507</v>
      </c>
      <c r="D472" t="s">
        <v>1222</v>
      </c>
      <c r="E472" t="s">
        <v>16</v>
      </c>
      <c r="F472" t="s">
        <v>1223</v>
      </c>
      <c r="H472" t="s">
        <v>61</v>
      </c>
      <c r="I472" t="s">
        <v>1224</v>
      </c>
      <c r="J472" s="155">
        <v>44044</v>
      </c>
      <c r="K472" t="s">
        <v>1253</v>
      </c>
      <c r="L472" t="s">
        <v>2331</v>
      </c>
      <c r="M472" t="s">
        <v>2332</v>
      </c>
      <c r="N472" t="s">
        <v>1274</v>
      </c>
      <c r="O472" t="s">
        <v>1051</v>
      </c>
      <c r="P472" t="s">
        <v>1275</v>
      </c>
      <c r="Q472">
        <v>4725585</v>
      </c>
      <c r="R472" s="143" t="s">
        <v>66</v>
      </c>
      <c r="S472">
        <v>62</v>
      </c>
      <c r="T472" t="s">
        <v>1501</v>
      </c>
      <c r="U472">
        <v>4264354506</v>
      </c>
      <c r="W472" t="s">
        <v>68</v>
      </c>
      <c r="X472" t="s">
        <v>67</v>
      </c>
      <c r="Y472" t="s">
        <v>67</v>
      </c>
      <c r="Z472" t="s">
        <v>67</v>
      </c>
      <c r="AA472" t="s">
        <v>68</v>
      </c>
      <c r="AB472" t="s">
        <v>68</v>
      </c>
      <c r="AC472" t="s">
        <v>67</v>
      </c>
      <c r="AD472" t="s">
        <v>68</v>
      </c>
      <c r="AE472" t="s">
        <v>67</v>
      </c>
      <c r="AF472" t="s">
        <v>68</v>
      </c>
      <c r="AG472" t="s">
        <v>67</v>
      </c>
      <c r="AH472" t="s">
        <v>68</v>
      </c>
      <c r="AI472" t="s">
        <v>68</v>
      </c>
      <c r="AJ472" t="s">
        <v>67</v>
      </c>
      <c r="AK472" t="s">
        <v>1276</v>
      </c>
    </row>
    <row r="473" spans="1:37">
      <c r="A473">
        <v>23</v>
      </c>
      <c r="B473" t="s">
        <v>1221</v>
      </c>
      <c r="C473" t="s">
        <v>507</v>
      </c>
      <c r="D473" t="s">
        <v>1222</v>
      </c>
      <c r="E473" t="s">
        <v>16</v>
      </c>
      <c r="F473" t="s">
        <v>1223</v>
      </c>
      <c r="H473" t="s">
        <v>61</v>
      </c>
      <c r="I473" t="s">
        <v>1224</v>
      </c>
      <c r="J473" s="155">
        <v>44044</v>
      </c>
      <c r="K473" t="s">
        <v>1253</v>
      </c>
      <c r="L473" t="s">
        <v>2293</v>
      </c>
      <c r="M473" t="s">
        <v>2333</v>
      </c>
      <c r="N473" t="s">
        <v>1277</v>
      </c>
      <c r="O473" t="s">
        <v>177</v>
      </c>
      <c r="P473" t="s">
        <v>1278</v>
      </c>
      <c r="Q473">
        <v>20672720</v>
      </c>
      <c r="R473" s="143" t="s">
        <v>66</v>
      </c>
      <c r="S473">
        <v>29</v>
      </c>
      <c r="T473" t="s">
        <v>1490</v>
      </c>
      <c r="U473">
        <v>4264571093</v>
      </c>
      <c r="W473" t="s">
        <v>67</v>
      </c>
      <c r="X473" t="s">
        <v>67</v>
      </c>
      <c r="Y473" t="s">
        <v>67</v>
      </c>
      <c r="Z473" t="s">
        <v>68</v>
      </c>
      <c r="AA473" t="s">
        <v>68</v>
      </c>
      <c r="AB473" t="s">
        <v>67</v>
      </c>
      <c r="AC473" t="s">
        <v>68</v>
      </c>
      <c r="AD473" t="s">
        <v>68</v>
      </c>
      <c r="AE473" t="s">
        <v>67</v>
      </c>
      <c r="AF473" t="s">
        <v>68</v>
      </c>
      <c r="AG473" t="s">
        <v>67</v>
      </c>
      <c r="AH473" t="s">
        <v>68</v>
      </c>
      <c r="AI473" t="s">
        <v>68</v>
      </c>
      <c r="AJ473" t="s">
        <v>68</v>
      </c>
    </row>
    <row r="474" spans="1:37">
      <c r="A474">
        <v>24</v>
      </c>
      <c r="B474" t="s">
        <v>1221</v>
      </c>
      <c r="C474" t="s">
        <v>507</v>
      </c>
      <c r="D474" t="s">
        <v>1222</v>
      </c>
      <c r="E474" t="s">
        <v>16</v>
      </c>
      <c r="F474" t="s">
        <v>1223</v>
      </c>
      <c r="H474" t="s">
        <v>61</v>
      </c>
      <c r="I474" t="s">
        <v>1224</v>
      </c>
      <c r="J474" s="155">
        <v>44044</v>
      </c>
      <c r="K474" t="s">
        <v>1253</v>
      </c>
      <c r="L474" t="s">
        <v>2334</v>
      </c>
      <c r="M474" t="s">
        <v>2335</v>
      </c>
      <c r="N474" t="s">
        <v>1279</v>
      </c>
      <c r="P474" t="s">
        <v>1280</v>
      </c>
      <c r="Q474">
        <v>19591191</v>
      </c>
      <c r="R474" s="143" t="s">
        <v>66</v>
      </c>
      <c r="S474">
        <v>32</v>
      </c>
      <c r="T474" t="s">
        <v>1490</v>
      </c>
      <c r="U474">
        <v>4245309407</v>
      </c>
      <c r="W474" t="s">
        <v>68</v>
      </c>
      <c r="X474" t="s">
        <v>67</v>
      </c>
      <c r="Y474" t="s">
        <v>67</v>
      </c>
      <c r="Z474" t="s">
        <v>67</v>
      </c>
      <c r="AA474" t="s">
        <v>68</v>
      </c>
      <c r="AB474" t="s">
        <v>68</v>
      </c>
      <c r="AC474" t="s">
        <v>68</v>
      </c>
      <c r="AD474" t="s">
        <v>68</v>
      </c>
      <c r="AE474" t="s">
        <v>67</v>
      </c>
      <c r="AF474" t="s">
        <v>67</v>
      </c>
      <c r="AG474" t="s">
        <v>67</v>
      </c>
      <c r="AH474" t="s">
        <v>68</v>
      </c>
      <c r="AI474" t="s">
        <v>68</v>
      </c>
      <c r="AJ474" t="s">
        <v>68</v>
      </c>
      <c r="AK474" t="s">
        <v>1281</v>
      </c>
    </row>
    <row r="475" spans="1:37">
      <c r="A475">
        <v>25</v>
      </c>
      <c r="B475" t="s">
        <v>1221</v>
      </c>
      <c r="C475" t="s">
        <v>507</v>
      </c>
      <c r="D475" t="s">
        <v>1222</v>
      </c>
      <c r="E475" t="s">
        <v>16</v>
      </c>
      <c r="F475" t="s">
        <v>1223</v>
      </c>
      <c r="H475" t="s">
        <v>61</v>
      </c>
      <c r="I475" t="s">
        <v>1224</v>
      </c>
      <c r="J475" s="155">
        <v>44044</v>
      </c>
      <c r="K475" t="s">
        <v>1225</v>
      </c>
      <c r="L475" t="s">
        <v>2336</v>
      </c>
      <c r="M475" t="s">
        <v>2337</v>
      </c>
      <c r="N475" t="s">
        <v>1250</v>
      </c>
      <c r="O475" t="s">
        <v>1245</v>
      </c>
      <c r="P475" t="s">
        <v>1282</v>
      </c>
      <c r="Q475">
        <v>15668550</v>
      </c>
      <c r="R475" s="143" t="s">
        <v>66</v>
      </c>
      <c r="S475">
        <v>38</v>
      </c>
      <c r="T475" t="s">
        <v>1490</v>
      </c>
      <c r="W475" t="s">
        <v>68</v>
      </c>
      <c r="X475" t="s">
        <v>67</v>
      </c>
      <c r="Y475" t="s">
        <v>67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67</v>
      </c>
      <c r="AF475" t="s">
        <v>68</v>
      </c>
      <c r="AG475" t="s">
        <v>67</v>
      </c>
      <c r="AH475" t="s">
        <v>68</v>
      </c>
      <c r="AI475" t="s">
        <v>68</v>
      </c>
      <c r="AJ475" t="s">
        <v>68</v>
      </c>
      <c r="AK475" t="s">
        <v>481</v>
      </c>
    </row>
    <row r="476" spans="1:37">
      <c r="A476">
        <v>26</v>
      </c>
      <c r="B476" t="s">
        <v>1221</v>
      </c>
      <c r="C476" t="s">
        <v>507</v>
      </c>
      <c r="D476" t="s">
        <v>1222</v>
      </c>
      <c r="E476" t="s">
        <v>16</v>
      </c>
      <c r="F476" t="s">
        <v>1223</v>
      </c>
      <c r="H476" t="s">
        <v>61</v>
      </c>
      <c r="I476" t="s">
        <v>1224</v>
      </c>
      <c r="J476" s="155">
        <v>44044</v>
      </c>
      <c r="K476" t="s">
        <v>1253</v>
      </c>
      <c r="L476" t="s">
        <v>2338</v>
      </c>
      <c r="M476" t="s">
        <v>2339</v>
      </c>
      <c r="N476" t="s">
        <v>1005</v>
      </c>
      <c r="O476" t="s">
        <v>1283</v>
      </c>
      <c r="P476" t="s">
        <v>1284</v>
      </c>
      <c r="Q476">
        <v>14094382</v>
      </c>
      <c r="R476" s="143" t="s">
        <v>66</v>
      </c>
      <c r="S476">
        <v>44</v>
      </c>
      <c r="T476" t="s">
        <v>1490</v>
      </c>
      <c r="U476">
        <v>4261510776</v>
      </c>
      <c r="W476" t="s">
        <v>67</v>
      </c>
      <c r="X476" t="s">
        <v>67</v>
      </c>
      <c r="Y476" t="s">
        <v>67</v>
      </c>
      <c r="Z476" t="s">
        <v>67</v>
      </c>
      <c r="AA476" t="s">
        <v>68</v>
      </c>
      <c r="AB476" t="s">
        <v>68</v>
      </c>
      <c r="AC476" t="s">
        <v>67</v>
      </c>
      <c r="AD476" t="s">
        <v>68</v>
      </c>
      <c r="AE476" t="s">
        <v>67</v>
      </c>
      <c r="AF476" t="s">
        <v>67</v>
      </c>
      <c r="AG476" t="s">
        <v>67</v>
      </c>
      <c r="AH476" t="s">
        <v>68</v>
      </c>
      <c r="AI476" t="s">
        <v>68</v>
      </c>
      <c r="AJ476" t="s">
        <v>68</v>
      </c>
      <c r="AK476" t="s">
        <v>1285</v>
      </c>
    </row>
    <row r="477" spans="1:37">
      <c r="A477">
        <v>27</v>
      </c>
      <c r="B477" t="s">
        <v>1221</v>
      </c>
      <c r="C477" t="s">
        <v>507</v>
      </c>
      <c r="D477" t="s">
        <v>1222</v>
      </c>
      <c r="E477" t="s">
        <v>16</v>
      </c>
      <c r="F477" t="s">
        <v>1223</v>
      </c>
      <c r="H477" t="s">
        <v>61</v>
      </c>
      <c r="I477" t="s">
        <v>1224</v>
      </c>
      <c r="J477" s="155">
        <v>44044</v>
      </c>
      <c r="K477" t="s">
        <v>1253</v>
      </c>
      <c r="L477" t="s">
        <v>2340</v>
      </c>
      <c r="M477" t="s">
        <v>2341</v>
      </c>
      <c r="N477" t="s">
        <v>1286</v>
      </c>
      <c r="O477" t="s">
        <v>236</v>
      </c>
      <c r="P477" t="s">
        <v>1287</v>
      </c>
      <c r="Q477">
        <v>23917446</v>
      </c>
      <c r="R477" s="143" t="s">
        <v>66</v>
      </c>
      <c r="S477">
        <v>30</v>
      </c>
      <c r="T477" t="s">
        <v>1490</v>
      </c>
      <c r="U477">
        <v>4245332706</v>
      </c>
      <c r="W477" t="s">
        <v>68</v>
      </c>
      <c r="X477" t="s">
        <v>67</v>
      </c>
      <c r="Y477" t="s">
        <v>67</v>
      </c>
      <c r="Z477" t="s">
        <v>68</v>
      </c>
      <c r="AA477" t="s">
        <v>68</v>
      </c>
      <c r="AB477" t="s">
        <v>68</v>
      </c>
      <c r="AC477" t="s">
        <v>68</v>
      </c>
      <c r="AD477" t="s">
        <v>67</v>
      </c>
      <c r="AE477" t="s">
        <v>67</v>
      </c>
      <c r="AF477" t="s">
        <v>67</v>
      </c>
      <c r="AG477" t="s">
        <v>67</v>
      </c>
      <c r="AH477" t="s">
        <v>68</v>
      </c>
      <c r="AI477" t="s">
        <v>68</v>
      </c>
      <c r="AJ477" t="s">
        <v>68</v>
      </c>
      <c r="AK477" t="s">
        <v>1271</v>
      </c>
    </row>
    <row r="478" spans="1:37">
      <c r="A478">
        <v>28</v>
      </c>
      <c r="B478" t="s">
        <v>1221</v>
      </c>
      <c r="C478" t="s">
        <v>507</v>
      </c>
      <c r="D478" t="s">
        <v>1222</v>
      </c>
      <c r="E478" t="s">
        <v>16</v>
      </c>
      <c r="F478" t="s">
        <v>1223</v>
      </c>
      <c r="H478" t="s">
        <v>61</v>
      </c>
      <c r="I478" t="s">
        <v>1224</v>
      </c>
      <c r="J478" s="155">
        <v>44044</v>
      </c>
      <c r="K478" t="s">
        <v>1225</v>
      </c>
      <c r="L478" t="s">
        <v>2342</v>
      </c>
      <c r="M478" t="s">
        <v>2343</v>
      </c>
      <c r="N478" t="s">
        <v>682</v>
      </c>
      <c r="P478" t="s">
        <v>1288</v>
      </c>
      <c r="Q478">
        <v>3855948</v>
      </c>
      <c r="R478" s="143" t="s">
        <v>66</v>
      </c>
      <c r="S478">
        <v>71</v>
      </c>
      <c r="T478" t="s">
        <v>1501</v>
      </c>
      <c r="U478">
        <v>4145279847</v>
      </c>
      <c r="W478" t="s">
        <v>68</v>
      </c>
      <c r="X478" t="s">
        <v>67</v>
      </c>
      <c r="Y478" t="s">
        <v>67</v>
      </c>
      <c r="Z478" t="s">
        <v>67</v>
      </c>
      <c r="AA478" t="s">
        <v>68</v>
      </c>
      <c r="AB478" t="s">
        <v>68</v>
      </c>
      <c r="AC478" t="s">
        <v>67</v>
      </c>
      <c r="AD478" t="s">
        <v>68</v>
      </c>
      <c r="AE478" t="s">
        <v>67</v>
      </c>
      <c r="AF478" t="s">
        <v>68</v>
      </c>
      <c r="AG478" t="s">
        <v>67</v>
      </c>
      <c r="AH478" t="s">
        <v>68</v>
      </c>
      <c r="AI478" t="s">
        <v>68</v>
      </c>
      <c r="AJ478" t="s">
        <v>67</v>
      </c>
      <c r="AK478" t="s">
        <v>1289</v>
      </c>
    </row>
    <row r="479" spans="1:37">
      <c r="A479">
        <v>29</v>
      </c>
      <c r="B479" t="s">
        <v>1221</v>
      </c>
      <c r="C479" t="s">
        <v>507</v>
      </c>
      <c r="D479" t="s">
        <v>1222</v>
      </c>
      <c r="E479" t="s">
        <v>16</v>
      </c>
      <c r="F479" t="s">
        <v>1223</v>
      </c>
      <c r="H479" t="s">
        <v>61</v>
      </c>
      <c r="I479" t="s">
        <v>1224</v>
      </c>
      <c r="J479" s="155">
        <v>44044</v>
      </c>
      <c r="K479" t="s">
        <v>1290</v>
      </c>
      <c r="L479" t="s">
        <v>2344</v>
      </c>
      <c r="M479" t="s">
        <v>2345</v>
      </c>
      <c r="N479" t="s">
        <v>891</v>
      </c>
      <c r="P479" t="s">
        <v>1291</v>
      </c>
      <c r="Q479">
        <v>9540087</v>
      </c>
      <c r="R479" s="143" t="s">
        <v>66</v>
      </c>
      <c r="S479">
        <v>61</v>
      </c>
      <c r="T479" t="s">
        <v>1501</v>
      </c>
      <c r="U479">
        <v>4145255437</v>
      </c>
      <c r="W479" t="s">
        <v>68</v>
      </c>
      <c r="X479" t="s">
        <v>67</v>
      </c>
      <c r="Y479" t="s">
        <v>67</v>
      </c>
      <c r="Z479" t="s">
        <v>67</v>
      </c>
      <c r="AA479" t="s">
        <v>68</v>
      </c>
      <c r="AB479" t="s">
        <v>68</v>
      </c>
      <c r="AC479" t="s">
        <v>67</v>
      </c>
      <c r="AD479" t="s">
        <v>67</v>
      </c>
      <c r="AE479" t="s">
        <v>67</v>
      </c>
      <c r="AF479" t="s">
        <v>68</v>
      </c>
      <c r="AG479" t="s">
        <v>68</v>
      </c>
      <c r="AH479" t="s">
        <v>68</v>
      </c>
      <c r="AI479" t="s">
        <v>68</v>
      </c>
      <c r="AJ479" t="s">
        <v>67</v>
      </c>
      <c r="AK479" t="s">
        <v>1271</v>
      </c>
    </row>
    <row r="480" spans="1:37">
      <c r="A480">
        <v>30</v>
      </c>
      <c r="B480" t="s">
        <v>1221</v>
      </c>
      <c r="C480" t="s">
        <v>507</v>
      </c>
      <c r="D480" t="s">
        <v>1222</v>
      </c>
      <c r="E480" t="s">
        <v>16</v>
      </c>
      <c r="F480" t="s">
        <v>1223</v>
      </c>
      <c r="H480" t="s">
        <v>61</v>
      </c>
      <c r="I480" t="s">
        <v>1224</v>
      </c>
      <c r="J480" s="155">
        <v>44044</v>
      </c>
      <c r="K480" t="s">
        <v>1290</v>
      </c>
      <c r="L480" t="s">
        <v>2346</v>
      </c>
      <c r="M480" t="s">
        <v>2347</v>
      </c>
      <c r="N480" t="s">
        <v>200</v>
      </c>
      <c r="O480" t="s">
        <v>1292</v>
      </c>
      <c r="P480" t="s">
        <v>1293</v>
      </c>
      <c r="Q480">
        <v>17034037</v>
      </c>
      <c r="R480" s="143" t="s">
        <v>66</v>
      </c>
      <c r="S480">
        <v>35</v>
      </c>
      <c r="T480" t="s">
        <v>1490</v>
      </c>
      <c r="U480">
        <v>4169561530</v>
      </c>
      <c r="W480" t="s">
        <v>68</v>
      </c>
      <c r="X480" t="s">
        <v>67</v>
      </c>
      <c r="Y480" t="s">
        <v>67</v>
      </c>
      <c r="Z480" t="s">
        <v>68</v>
      </c>
      <c r="AA480" t="s">
        <v>68</v>
      </c>
      <c r="AB480" t="s">
        <v>68</v>
      </c>
      <c r="AC480" t="s">
        <v>68</v>
      </c>
      <c r="AD480" t="s">
        <v>67</v>
      </c>
      <c r="AE480" t="s">
        <v>67</v>
      </c>
      <c r="AF480" t="s">
        <v>68</v>
      </c>
      <c r="AG480" t="s">
        <v>67</v>
      </c>
      <c r="AH480" t="s">
        <v>68</v>
      </c>
      <c r="AI480" t="s">
        <v>68</v>
      </c>
      <c r="AJ480" t="s">
        <v>68</v>
      </c>
      <c r="AK480" t="s">
        <v>1294</v>
      </c>
    </row>
    <row r="481" spans="1:37">
      <c r="A481">
        <v>31</v>
      </c>
      <c r="B481" t="s">
        <v>1221</v>
      </c>
      <c r="C481" t="s">
        <v>507</v>
      </c>
      <c r="D481" t="s">
        <v>1222</v>
      </c>
      <c r="E481" t="s">
        <v>16</v>
      </c>
      <c r="F481" t="s">
        <v>1223</v>
      </c>
      <c r="H481" t="s">
        <v>61</v>
      </c>
      <c r="I481" t="s">
        <v>1224</v>
      </c>
      <c r="J481" s="155">
        <v>44044</v>
      </c>
      <c r="K481" t="s">
        <v>1290</v>
      </c>
      <c r="L481" t="s">
        <v>2348</v>
      </c>
      <c r="M481" t="s">
        <v>2349</v>
      </c>
      <c r="N481" t="s">
        <v>891</v>
      </c>
      <c r="O481" t="s">
        <v>935</v>
      </c>
      <c r="P481" t="s">
        <v>1295</v>
      </c>
      <c r="Q481">
        <v>16584028</v>
      </c>
      <c r="R481" s="143" t="s">
        <v>66</v>
      </c>
      <c r="S481">
        <v>36</v>
      </c>
      <c r="T481" t="s">
        <v>1490</v>
      </c>
      <c r="U481">
        <v>4163158908</v>
      </c>
      <c r="W481" t="s">
        <v>68</v>
      </c>
      <c r="X481" t="s">
        <v>67</v>
      </c>
      <c r="Y481" t="s">
        <v>67</v>
      </c>
      <c r="Z481" t="s">
        <v>67</v>
      </c>
      <c r="AA481" t="s">
        <v>68</v>
      </c>
      <c r="AB481" t="s">
        <v>68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68</v>
      </c>
      <c r="AI481" t="s">
        <v>68</v>
      </c>
      <c r="AJ481" t="s">
        <v>68</v>
      </c>
      <c r="AK481" t="s">
        <v>1296</v>
      </c>
    </row>
    <row r="482" spans="1:37">
      <c r="A482">
        <v>32</v>
      </c>
      <c r="B482" t="s">
        <v>1221</v>
      </c>
      <c r="C482" t="s">
        <v>507</v>
      </c>
      <c r="D482" t="s">
        <v>1222</v>
      </c>
      <c r="E482" t="s">
        <v>16</v>
      </c>
      <c r="F482" t="s">
        <v>1223</v>
      </c>
      <c r="H482" t="s">
        <v>61</v>
      </c>
      <c r="I482" t="s">
        <v>1224</v>
      </c>
      <c r="J482" s="155">
        <v>44044</v>
      </c>
      <c r="K482" t="s">
        <v>1290</v>
      </c>
      <c r="L482" t="s">
        <v>2350</v>
      </c>
      <c r="M482" t="s">
        <v>2351</v>
      </c>
      <c r="N482" t="s">
        <v>1297</v>
      </c>
      <c r="O482" t="s">
        <v>1255</v>
      </c>
      <c r="P482" t="s">
        <v>1298</v>
      </c>
      <c r="Q482">
        <v>17104792</v>
      </c>
      <c r="R482" s="143" t="s">
        <v>66</v>
      </c>
      <c r="S482">
        <v>34</v>
      </c>
      <c r="T482" t="s">
        <v>1490</v>
      </c>
      <c r="U482">
        <v>4268506036</v>
      </c>
      <c r="W482" t="s">
        <v>68</v>
      </c>
      <c r="X482" t="s">
        <v>67</v>
      </c>
      <c r="Y482" t="s">
        <v>67</v>
      </c>
      <c r="Z482" t="s">
        <v>67</v>
      </c>
      <c r="AA482" t="s">
        <v>68</v>
      </c>
      <c r="AB482" t="s">
        <v>68</v>
      </c>
      <c r="AC482" t="s">
        <v>67</v>
      </c>
      <c r="AD482" t="s">
        <v>68</v>
      </c>
      <c r="AE482" t="s">
        <v>67</v>
      </c>
      <c r="AF482" t="s">
        <v>68</v>
      </c>
      <c r="AG482" t="s">
        <v>67</v>
      </c>
      <c r="AH482" t="s">
        <v>68</v>
      </c>
      <c r="AI482" t="s">
        <v>68</v>
      </c>
      <c r="AJ482" t="s">
        <v>68</v>
      </c>
      <c r="AK482" t="s">
        <v>1299</v>
      </c>
    </row>
    <row r="483" spans="1:37">
      <c r="A483">
        <v>33</v>
      </c>
      <c r="B483" t="s">
        <v>1221</v>
      </c>
      <c r="C483" t="s">
        <v>507</v>
      </c>
      <c r="D483" t="s">
        <v>1222</v>
      </c>
      <c r="E483" t="s">
        <v>16</v>
      </c>
      <c r="F483" t="s">
        <v>1223</v>
      </c>
      <c r="H483" t="s">
        <v>61</v>
      </c>
      <c r="I483" t="s">
        <v>1224</v>
      </c>
      <c r="J483" s="155">
        <v>44044</v>
      </c>
      <c r="K483" t="s">
        <v>1290</v>
      </c>
      <c r="L483" t="s">
        <v>2352</v>
      </c>
      <c r="M483" t="s">
        <v>2353</v>
      </c>
      <c r="N483" t="s">
        <v>200</v>
      </c>
      <c r="O483" t="s">
        <v>200</v>
      </c>
      <c r="P483" t="s">
        <v>1300</v>
      </c>
      <c r="Q483">
        <v>7355903</v>
      </c>
      <c r="R483" s="143" t="s">
        <v>66</v>
      </c>
      <c r="S483">
        <v>61</v>
      </c>
      <c r="T483" t="s">
        <v>1501</v>
      </c>
      <c r="U483">
        <v>4268618351</v>
      </c>
      <c r="W483" t="s">
        <v>68</v>
      </c>
      <c r="X483" t="s">
        <v>67</v>
      </c>
      <c r="Y483" t="s">
        <v>67</v>
      </c>
      <c r="Z483" t="s">
        <v>67</v>
      </c>
      <c r="AA483" t="s">
        <v>68</v>
      </c>
      <c r="AB483" t="s">
        <v>68</v>
      </c>
      <c r="AC483" t="s">
        <v>68</v>
      </c>
      <c r="AD483" t="s">
        <v>67</v>
      </c>
      <c r="AE483" t="s">
        <v>67</v>
      </c>
      <c r="AF483" t="s">
        <v>68</v>
      </c>
      <c r="AG483" t="s">
        <v>67</v>
      </c>
      <c r="AH483" t="s">
        <v>68</v>
      </c>
      <c r="AI483" t="s">
        <v>68</v>
      </c>
      <c r="AJ483" t="s">
        <v>67</v>
      </c>
      <c r="AK483" t="s">
        <v>1301</v>
      </c>
    </row>
    <row r="484" spans="1:37">
      <c r="A484">
        <v>34</v>
      </c>
      <c r="B484" t="s">
        <v>1221</v>
      </c>
      <c r="C484" t="s">
        <v>507</v>
      </c>
      <c r="D484" t="s">
        <v>1222</v>
      </c>
      <c r="E484" t="s">
        <v>16</v>
      </c>
      <c r="F484" t="s">
        <v>1223</v>
      </c>
      <c r="H484" t="s">
        <v>61</v>
      </c>
      <c r="I484" t="s">
        <v>1224</v>
      </c>
      <c r="J484" s="155">
        <v>44044</v>
      </c>
      <c r="K484" t="s">
        <v>1225</v>
      </c>
      <c r="L484" t="s">
        <v>2354</v>
      </c>
      <c r="M484" t="s">
        <v>2355</v>
      </c>
      <c r="N484" t="s">
        <v>1302</v>
      </c>
      <c r="O484" t="s">
        <v>1303</v>
      </c>
      <c r="P484" t="s">
        <v>1304</v>
      </c>
      <c r="Q484">
        <v>7352863</v>
      </c>
      <c r="R484" s="143" t="s">
        <v>66</v>
      </c>
      <c r="S484">
        <v>62</v>
      </c>
      <c r="T484" t="s">
        <v>1501</v>
      </c>
      <c r="W484" t="s">
        <v>68</v>
      </c>
      <c r="X484" t="s">
        <v>67</v>
      </c>
      <c r="Y484" t="s">
        <v>67</v>
      </c>
      <c r="Z484" t="s">
        <v>67</v>
      </c>
      <c r="AA484" t="s">
        <v>68</v>
      </c>
      <c r="AB484" t="s">
        <v>68</v>
      </c>
      <c r="AC484" t="s">
        <v>67</v>
      </c>
      <c r="AD484" t="s">
        <v>68</v>
      </c>
      <c r="AE484" t="s">
        <v>67</v>
      </c>
      <c r="AF484" t="s">
        <v>68</v>
      </c>
      <c r="AG484" t="s">
        <v>67</v>
      </c>
      <c r="AH484" t="s">
        <v>68</v>
      </c>
      <c r="AI484" t="s">
        <v>68</v>
      </c>
      <c r="AJ484" t="s">
        <v>67</v>
      </c>
      <c r="AK484" t="s">
        <v>1305</v>
      </c>
    </row>
    <row r="485" spans="1:37">
      <c r="A485">
        <v>35</v>
      </c>
      <c r="B485" t="s">
        <v>1221</v>
      </c>
      <c r="C485" t="s">
        <v>507</v>
      </c>
      <c r="D485" t="s">
        <v>1222</v>
      </c>
      <c r="E485" t="s">
        <v>16</v>
      </c>
      <c r="F485" t="s">
        <v>1223</v>
      </c>
      <c r="H485" t="s">
        <v>61</v>
      </c>
      <c r="I485" t="s">
        <v>1224</v>
      </c>
      <c r="J485" s="155">
        <v>44044</v>
      </c>
      <c r="K485" t="s">
        <v>1306</v>
      </c>
      <c r="L485" t="s">
        <v>2356</v>
      </c>
      <c r="M485" t="s">
        <v>2357</v>
      </c>
      <c r="N485" t="s">
        <v>1240</v>
      </c>
      <c r="P485" t="s">
        <v>1307</v>
      </c>
      <c r="Q485">
        <v>11267471</v>
      </c>
      <c r="R485" s="143" t="s">
        <v>66</v>
      </c>
      <c r="S485">
        <v>49</v>
      </c>
      <c r="T485" t="s">
        <v>1490</v>
      </c>
      <c r="U485">
        <v>4164539331</v>
      </c>
      <c r="W485" t="s">
        <v>68</v>
      </c>
      <c r="X485" t="s">
        <v>67</v>
      </c>
      <c r="Y485" t="s">
        <v>67</v>
      </c>
      <c r="Z485" t="s">
        <v>68</v>
      </c>
      <c r="AA485" t="s">
        <v>68</v>
      </c>
      <c r="AB485" t="s">
        <v>68</v>
      </c>
      <c r="AC485" t="s">
        <v>67</v>
      </c>
      <c r="AD485" t="s">
        <v>67</v>
      </c>
      <c r="AE485" t="s">
        <v>67</v>
      </c>
      <c r="AF485" t="s">
        <v>68</v>
      </c>
      <c r="AG485" t="s">
        <v>67</v>
      </c>
      <c r="AH485" t="s">
        <v>68</v>
      </c>
      <c r="AI485" t="s">
        <v>68</v>
      </c>
      <c r="AJ485" t="s">
        <v>68</v>
      </c>
      <c r="AK485" t="s">
        <v>1308</v>
      </c>
    </row>
    <row r="486" spans="1:37">
      <c r="A486">
        <v>36</v>
      </c>
      <c r="B486" t="s">
        <v>1221</v>
      </c>
      <c r="C486" t="s">
        <v>507</v>
      </c>
      <c r="D486" t="s">
        <v>1222</v>
      </c>
      <c r="E486" t="s">
        <v>16</v>
      </c>
      <c r="F486" t="s">
        <v>1223</v>
      </c>
      <c r="H486" t="s">
        <v>61</v>
      </c>
      <c r="I486" t="s">
        <v>1224</v>
      </c>
      <c r="J486" s="155">
        <v>44044</v>
      </c>
      <c r="K486" t="s">
        <v>1306</v>
      </c>
      <c r="L486" t="s">
        <v>2358</v>
      </c>
      <c r="M486" t="s">
        <v>2359</v>
      </c>
      <c r="N486" t="s">
        <v>122</v>
      </c>
      <c r="O486" t="s">
        <v>122</v>
      </c>
      <c r="P486" t="s">
        <v>1309</v>
      </c>
      <c r="Q486">
        <v>31962095</v>
      </c>
      <c r="R486" s="143" t="s">
        <v>66</v>
      </c>
      <c r="S486">
        <v>17</v>
      </c>
      <c r="T486" t="s">
        <v>1724</v>
      </c>
      <c r="U486">
        <v>4245007318</v>
      </c>
      <c r="W486" t="s">
        <v>68</v>
      </c>
      <c r="X486" t="s">
        <v>67</v>
      </c>
      <c r="Y486" t="s">
        <v>68</v>
      </c>
      <c r="Z486" t="s">
        <v>68</v>
      </c>
      <c r="AA486" t="s">
        <v>67</v>
      </c>
      <c r="AB486" t="s">
        <v>67</v>
      </c>
      <c r="AC486" t="s">
        <v>68</v>
      </c>
      <c r="AD486" t="s">
        <v>68</v>
      </c>
      <c r="AE486" t="s">
        <v>67</v>
      </c>
      <c r="AF486" t="s">
        <v>67</v>
      </c>
      <c r="AG486" t="s">
        <v>67</v>
      </c>
      <c r="AH486" t="s">
        <v>68</v>
      </c>
      <c r="AI486" t="s">
        <v>68</v>
      </c>
      <c r="AJ486" t="s">
        <v>68</v>
      </c>
      <c r="AK486" t="s">
        <v>1310</v>
      </c>
    </row>
    <row r="487" spans="1:37">
      <c r="A487">
        <v>37</v>
      </c>
      <c r="B487" t="s">
        <v>1221</v>
      </c>
      <c r="C487" t="s">
        <v>507</v>
      </c>
      <c r="D487" t="s">
        <v>1222</v>
      </c>
      <c r="E487" t="s">
        <v>16</v>
      </c>
      <c r="F487" t="s">
        <v>1223</v>
      </c>
      <c r="H487" t="s">
        <v>61</v>
      </c>
      <c r="I487" t="s">
        <v>1224</v>
      </c>
      <c r="J487" s="155">
        <v>44044</v>
      </c>
      <c r="K487" t="s">
        <v>1306</v>
      </c>
      <c r="L487" t="s">
        <v>2360</v>
      </c>
      <c r="M487" t="s">
        <v>2361</v>
      </c>
      <c r="N487" t="s">
        <v>1311</v>
      </c>
      <c r="O487" t="s">
        <v>1312</v>
      </c>
      <c r="P487" t="s">
        <v>1313</v>
      </c>
      <c r="Q487">
        <v>3065270</v>
      </c>
      <c r="R487" s="143" t="s">
        <v>66</v>
      </c>
      <c r="S487">
        <v>78</v>
      </c>
      <c r="T487" t="s">
        <v>1501</v>
      </c>
      <c r="U487">
        <v>2517179532</v>
      </c>
      <c r="W487" t="s">
        <v>68</v>
      </c>
      <c r="X487" t="s">
        <v>67</v>
      </c>
      <c r="Y487" t="s">
        <v>67</v>
      </c>
      <c r="Z487" t="s">
        <v>67</v>
      </c>
      <c r="AA487" t="s">
        <v>68</v>
      </c>
      <c r="AB487" t="s">
        <v>68</v>
      </c>
      <c r="AC487" t="s">
        <v>67</v>
      </c>
      <c r="AD487" t="s">
        <v>68</v>
      </c>
      <c r="AE487" t="s">
        <v>67</v>
      </c>
      <c r="AF487" t="s">
        <v>68</v>
      </c>
      <c r="AG487" t="s">
        <v>67</v>
      </c>
      <c r="AH487" t="s">
        <v>68</v>
      </c>
      <c r="AI487" t="s">
        <v>68</v>
      </c>
      <c r="AJ487" t="s">
        <v>67</v>
      </c>
      <c r="AK487" t="s">
        <v>1314</v>
      </c>
    </row>
    <row r="488" spans="1:37">
      <c r="A488">
        <v>38</v>
      </c>
      <c r="B488" t="s">
        <v>1221</v>
      </c>
      <c r="C488" t="s">
        <v>507</v>
      </c>
      <c r="D488" t="s">
        <v>1222</v>
      </c>
      <c r="E488" t="s">
        <v>16</v>
      </c>
      <c r="F488" t="s">
        <v>1223</v>
      </c>
      <c r="H488" t="s">
        <v>61</v>
      </c>
      <c r="I488" t="s">
        <v>1224</v>
      </c>
      <c r="J488" s="155">
        <v>44044</v>
      </c>
      <c r="K488" t="s">
        <v>1306</v>
      </c>
      <c r="L488" t="s">
        <v>2362</v>
      </c>
      <c r="M488" t="s">
        <v>2363</v>
      </c>
      <c r="N488" t="s">
        <v>891</v>
      </c>
      <c r="O488" t="s">
        <v>1315</v>
      </c>
      <c r="P488" t="s">
        <v>1316</v>
      </c>
      <c r="Q488">
        <v>9621702</v>
      </c>
      <c r="R488" s="143" t="s">
        <v>66</v>
      </c>
      <c r="S488">
        <v>48</v>
      </c>
      <c r="T488" t="s">
        <v>1490</v>
      </c>
      <c r="U488">
        <v>4265613223</v>
      </c>
      <c r="W488" t="s">
        <v>68</v>
      </c>
      <c r="X488" t="s">
        <v>67</v>
      </c>
      <c r="Y488" t="s">
        <v>67</v>
      </c>
      <c r="Z488" t="s">
        <v>67</v>
      </c>
      <c r="AA488" t="s">
        <v>68</v>
      </c>
      <c r="AB488" t="s">
        <v>68</v>
      </c>
      <c r="AC488" t="s">
        <v>68</v>
      </c>
      <c r="AD488" t="s">
        <v>67</v>
      </c>
      <c r="AE488" t="s">
        <v>67</v>
      </c>
      <c r="AF488" t="s">
        <v>67</v>
      </c>
      <c r="AG488" t="s">
        <v>67</v>
      </c>
      <c r="AH488" t="s">
        <v>68</v>
      </c>
      <c r="AI488" t="s">
        <v>68</v>
      </c>
      <c r="AJ488" t="s">
        <v>68</v>
      </c>
      <c r="AK488" t="s">
        <v>1317</v>
      </c>
    </row>
    <row r="489" spans="1:37">
      <c r="A489">
        <v>39</v>
      </c>
      <c r="B489" t="s">
        <v>1221</v>
      </c>
      <c r="C489" t="s">
        <v>507</v>
      </c>
      <c r="D489" t="s">
        <v>1222</v>
      </c>
      <c r="E489" t="s">
        <v>16</v>
      </c>
      <c r="F489" t="s">
        <v>1223</v>
      </c>
      <c r="H489" t="s">
        <v>61</v>
      </c>
      <c r="I489" t="s">
        <v>1224</v>
      </c>
      <c r="J489" s="155">
        <v>44044</v>
      </c>
      <c r="K489" t="s">
        <v>1306</v>
      </c>
      <c r="L489" t="s">
        <v>2364</v>
      </c>
      <c r="M489" t="s">
        <v>2365</v>
      </c>
      <c r="N489" t="s">
        <v>1318</v>
      </c>
      <c r="O489" t="s">
        <v>1028</v>
      </c>
      <c r="P489" t="s">
        <v>1319</v>
      </c>
      <c r="Q489">
        <v>7304694</v>
      </c>
      <c r="R489" s="143" t="s">
        <v>66</v>
      </c>
      <c r="S489">
        <v>75</v>
      </c>
      <c r="T489" t="s">
        <v>1501</v>
      </c>
      <c r="U489">
        <v>4168529482</v>
      </c>
      <c r="W489" t="s">
        <v>68</v>
      </c>
      <c r="X489" t="s">
        <v>67</v>
      </c>
      <c r="Y489" t="s">
        <v>67</v>
      </c>
      <c r="Z489" t="s">
        <v>67</v>
      </c>
      <c r="AA489" t="s">
        <v>68</v>
      </c>
      <c r="AB489" t="s">
        <v>68</v>
      </c>
      <c r="AC489" t="s">
        <v>68</v>
      </c>
      <c r="AD489" t="s">
        <v>67</v>
      </c>
      <c r="AE489" t="s">
        <v>67</v>
      </c>
      <c r="AF489" t="s">
        <v>68</v>
      </c>
      <c r="AG489" t="s">
        <v>67</v>
      </c>
      <c r="AH489" t="s">
        <v>68</v>
      </c>
      <c r="AI489" t="s">
        <v>68</v>
      </c>
      <c r="AJ489" t="s">
        <v>68</v>
      </c>
    </row>
    <row r="490" spans="1:37">
      <c r="A490">
        <v>40</v>
      </c>
      <c r="B490" t="s">
        <v>1221</v>
      </c>
      <c r="C490" t="s">
        <v>507</v>
      </c>
      <c r="D490" t="s">
        <v>1222</v>
      </c>
      <c r="E490" t="s">
        <v>16</v>
      </c>
      <c r="F490" t="s">
        <v>1223</v>
      </c>
      <c r="H490" t="s">
        <v>61</v>
      </c>
      <c r="I490" t="s">
        <v>1224</v>
      </c>
      <c r="J490" s="155">
        <v>44044</v>
      </c>
      <c r="K490" t="s">
        <v>1306</v>
      </c>
      <c r="L490" t="s">
        <v>2366</v>
      </c>
      <c r="M490" t="s">
        <v>2367</v>
      </c>
      <c r="N490" t="s">
        <v>1320</v>
      </c>
      <c r="P490" t="s">
        <v>1321</v>
      </c>
      <c r="Q490">
        <v>12531639</v>
      </c>
      <c r="R490" s="143" t="s">
        <v>66</v>
      </c>
      <c r="S490">
        <v>44</v>
      </c>
      <c r="T490" t="s">
        <v>1490</v>
      </c>
      <c r="U490">
        <v>4149599835</v>
      </c>
      <c r="W490" t="s">
        <v>68</v>
      </c>
      <c r="X490" t="s">
        <v>67</v>
      </c>
      <c r="Y490" t="s">
        <v>68</v>
      </c>
      <c r="Z490" t="s">
        <v>68</v>
      </c>
      <c r="AA490" t="s">
        <v>68</v>
      </c>
      <c r="AB490" t="s">
        <v>68</v>
      </c>
      <c r="AC490" t="s">
        <v>67</v>
      </c>
      <c r="AD490" t="s">
        <v>68</v>
      </c>
      <c r="AE490" t="s">
        <v>67</v>
      </c>
      <c r="AF490" t="s">
        <v>67</v>
      </c>
      <c r="AG490" t="s">
        <v>67</v>
      </c>
      <c r="AH490" t="s">
        <v>68</v>
      </c>
      <c r="AI490" t="s">
        <v>68</v>
      </c>
      <c r="AJ490" t="s">
        <v>68</v>
      </c>
      <c r="AK490" t="s">
        <v>1322</v>
      </c>
    </row>
    <row r="491" spans="1:37">
      <c r="A491">
        <v>41</v>
      </c>
      <c r="B491" t="s">
        <v>1221</v>
      </c>
      <c r="C491" t="s">
        <v>507</v>
      </c>
      <c r="D491" t="s">
        <v>1222</v>
      </c>
      <c r="E491" t="s">
        <v>16</v>
      </c>
      <c r="F491" t="s">
        <v>1223</v>
      </c>
      <c r="H491" t="s">
        <v>61</v>
      </c>
      <c r="I491" t="s">
        <v>1224</v>
      </c>
      <c r="J491" s="155">
        <v>44044</v>
      </c>
      <c r="K491" t="s">
        <v>1306</v>
      </c>
      <c r="L491" t="s">
        <v>2368</v>
      </c>
      <c r="M491" t="s">
        <v>2369</v>
      </c>
      <c r="N491" t="s">
        <v>1323</v>
      </c>
      <c r="P491" t="s">
        <v>1324</v>
      </c>
      <c r="Q491">
        <v>11877948</v>
      </c>
      <c r="R491" s="143" t="s">
        <v>66</v>
      </c>
      <c r="S491">
        <v>52</v>
      </c>
      <c r="T491" t="s">
        <v>1501</v>
      </c>
      <c r="U491">
        <v>4161524975</v>
      </c>
      <c r="W491" t="s">
        <v>68</v>
      </c>
      <c r="X491" t="s">
        <v>67</v>
      </c>
      <c r="Y491" t="s">
        <v>67</v>
      </c>
      <c r="Z491" t="s">
        <v>67</v>
      </c>
      <c r="AA491" t="s">
        <v>68</v>
      </c>
      <c r="AB491" t="s">
        <v>68</v>
      </c>
      <c r="AC491" t="s">
        <v>67</v>
      </c>
      <c r="AD491" t="s">
        <v>68</v>
      </c>
      <c r="AE491" t="s">
        <v>67</v>
      </c>
      <c r="AF491" t="s">
        <v>68</v>
      </c>
      <c r="AG491" t="s">
        <v>67</v>
      </c>
      <c r="AH491" t="s">
        <v>68</v>
      </c>
      <c r="AI491" t="s">
        <v>68</v>
      </c>
      <c r="AJ491" t="s">
        <v>68</v>
      </c>
      <c r="AK491" t="s">
        <v>1296</v>
      </c>
    </row>
    <row r="492" spans="1:37">
      <c r="A492">
        <v>42</v>
      </c>
      <c r="B492" t="s">
        <v>1221</v>
      </c>
      <c r="C492" t="s">
        <v>507</v>
      </c>
      <c r="D492" t="s">
        <v>1222</v>
      </c>
      <c r="E492" t="s">
        <v>16</v>
      </c>
      <c r="F492" t="s">
        <v>1223</v>
      </c>
      <c r="H492" t="s">
        <v>61</v>
      </c>
      <c r="I492" t="s">
        <v>1224</v>
      </c>
      <c r="J492" s="155">
        <v>44044</v>
      </c>
      <c r="K492" t="s">
        <v>1306</v>
      </c>
      <c r="L492" t="s">
        <v>2305</v>
      </c>
      <c r="M492" t="s">
        <v>2370</v>
      </c>
      <c r="N492" t="s">
        <v>1325</v>
      </c>
      <c r="O492" t="s">
        <v>1326</v>
      </c>
      <c r="P492" t="s">
        <v>1327</v>
      </c>
      <c r="Q492">
        <v>10963792</v>
      </c>
      <c r="R492" s="143" t="s">
        <v>66</v>
      </c>
      <c r="S492">
        <v>49</v>
      </c>
      <c r="T492" t="s">
        <v>1490</v>
      </c>
      <c r="U492">
        <v>4164270699</v>
      </c>
      <c r="W492" t="s">
        <v>68</v>
      </c>
      <c r="X492" t="s">
        <v>67</v>
      </c>
      <c r="Y492" t="s">
        <v>67</v>
      </c>
      <c r="Z492" t="s">
        <v>68</v>
      </c>
      <c r="AA492" t="s">
        <v>68</v>
      </c>
      <c r="AB492" t="s">
        <v>68</v>
      </c>
      <c r="AC492" t="s">
        <v>67</v>
      </c>
      <c r="AD492" t="s">
        <v>68</v>
      </c>
      <c r="AE492" t="s">
        <v>67</v>
      </c>
      <c r="AF492" t="s">
        <v>68</v>
      </c>
      <c r="AG492" t="s">
        <v>67</v>
      </c>
      <c r="AH492" t="s">
        <v>68</v>
      </c>
      <c r="AI492" t="s">
        <v>68</v>
      </c>
      <c r="AJ492" t="s">
        <v>68</v>
      </c>
      <c r="AK492" t="s">
        <v>1328</v>
      </c>
    </row>
    <row r="493" spans="1:37">
      <c r="A493">
        <v>43</v>
      </c>
      <c r="B493" t="s">
        <v>1221</v>
      </c>
      <c r="C493" t="s">
        <v>507</v>
      </c>
      <c r="D493" t="s">
        <v>1222</v>
      </c>
      <c r="E493" t="s">
        <v>16</v>
      </c>
      <c r="F493" t="s">
        <v>1223</v>
      </c>
      <c r="H493" t="s">
        <v>61</v>
      </c>
      <c r="I493" t="s">
        <v>1224</v>
      </c>
      <c r="J493" s="155">
        <v>44044</v>
      </c>
      <c r="K493" t="s">
        <v>1306</v>
      </c>
      <c r="L493" t="s">
        <v>2371</v>
      </c>
      <c r="M493" t="s">
        <v>2372</v>
      </c>
      <c r="N493" t="s">
        <v>1329</v>
      </c>
      <c r="O493" t="s">
        <v>158</v>
      </c>
      <c r="P493" t="s">
        <v>1330</v>
      </c>
      <c r="Q493">
        <v>7347470</v>
      </c>
      <c r="R493" s="143" t="s">
        <v>66</v>
      </c>
      <c r="S493">
        <v>73</v>
      </c>
      <c r="T493" t="s">
        <v>1501</v>
      </c>
      <c r="U493">
        <v>4245251092</v>
      </c>
      <c r="W493" t="s">
        <v>68</v>
      </c>
      <c r="X493" t="s">
        <v>67</v>
      </c>
      <c r="Y493" t="s">
        <v>67</v>
      </c>
      <c r="Z493" t="s">
        <v>67</v>
      </c>
      <c r="AA493" t="s">
        <v>68</v>
      </c>
      <c r="AB493" t="s">
        <v>68</v>
      </c>
      <c r="AC493" t="s">
        <v>67</v>
      </c>
      <c r="AD493" t="s">
        <v>68</v>
      </c>
      <c r="AE493" t="s">
        <v>67</v>
      </c>
      <c r="AF493" t="s">
        <v>68</v>
      </c>
      <c r="AG493" t="s">
        <v>67</v>
      </c>
      <c r="AH493" t="s">
        <v>68</v>
      </c>
      <c r="AI493" t="s">
        <v>68</v>
      </c>
      <c r="AJ493" t="s">
        <v>67</v>
      </c>
      <c r="AK493" t="s">
        <v>1331</v>
      </c>
    </row>
    <row r="494" spans="1:37">
      <c r="A494">
        <v>44</v>
      </c>
      <c r="B494" t="s">
        <v>1221</v>
      </c>
      <c r="C494" t="s">
        <v>507</v>
      </c>
      <c r="D494" t="s">
        <v>1222</v>
      </c>
      <c r="E494" t="s">
        <v>16</v>
      </c>
      <c r="F494" t="s">
        <v>1223</v>
      </c>
      <c r="H494" t="s">
        <v>61</v>
      </c>
      <c r="I494" t="s">
        <v>1224</v>
      </c>
      <c r="J494" s="155">
        <v>44044</v>
      </c>
      <c r="K494" t="s">
        <v>1225</v>
      </c>
      <c r="L494" t="s">
        <v>2373</v>
      </c>
      <c r="M494" t="s">
        <v>2374</v>
      </c>
      <c r="N494" t="s">
        <v>236</v>
      </c>
      <c r="O494" t="s">
        <v>891</v>
      </c>
      <c r="P494" t="s">
        <v>1332</v>
      </c>
      <c r="Q494">
        <v>26005656</v>
      </c>
      <c r="R494" s="143" t="s">
        <v>66</v>
      </c>
      <c r="S494">
        <v>26</v>
      </c>
      <c r="T494" t="s">
        <v>1490</v>
      </c>
      <c r="W494" t="s">
        <v>68</v>
      </c>
      <c r="X494" t="s">
        <v>67</v>
      </c>
      <c r="Y494" t="s">
        <v>67</v>
      </c>
      <c r="Z494" t="s">
        <v>67</v>
      </c>
      <c r="AA494" t="s">
        <v>68</v>
      </c>
      <c r="AB494" t="s">
        <v>67</v>
      </c>
      <c r="AC494" t="s">
        <v>68</v>
      </c>
      <c r="AD494" t="s">
        <v>68</v>
      </c>
      <c r="AE494" t="s">
        <v>67</v>
      </c>
      <c r="AF494" t="s">
        <v>67</v>
      </c>
      <c r="AG494" t="s">
        <v>67</v>
      </c>
      <c r="AH494" t="s">
        <v>68</v>
      </c>
      <c r="AI494" t="s">
        <v>68</v>
      </c>
      <c r="AJ494" t="s">
        <v>67</v>
      </c>
      <c r="AK494" t="s">
        <v>815</v>
      </c>
    </row>
    <row r="495" spans="1:37">
      <c r="A495">
        <v>45</v>
      </c>
      <c r="B495" t="s">
        <v>1221</v>
      </c>
      <c r="C495" t="s">
        <v>507</v>
      </c>
      <c r="D495" t="s">
        <v>1222</v>
      </c>
      <c r="E495" t="s">
        <v>16</v>
      </c>
      <c r="F495" t="s">
        <v>1223</v>
      </c>
      <c r="H495" t="s">
        <v>61</v>
      </c>
      <c r="I495" t="s">
        <v>1224</v>
      </c>
      <c r="J495" s="155">
        <v>44044</v>
      </c>
      <c r="K495" t="s">
        <v>1306</v>
      </c>
      <c r="L495" t="s">
        <v>2375</v>
      </c>
      <c r="M495" t="s">
        <v>2376</v>
      </c>
      <c r="N495" t="s">
        <v>1333</v>
      </c>
      <c r="P495" t="s">
        <v>1334</v>
      </c>
      <c r="Q495">
        <v>11425789</v>
      </c>
      <c r="R495" s="143" t="s">
        <v>66</v>
      </c>
      <c r="S495">
        <v>59</v>
      </c>
      <c r="T495" t="s">
        <v>1501</v>
      </c>
      <c r="U495">
        <v>2514434115</v>
      </c>
      <c r="W495" t="s">
        <v>68</v>
      </c>
      <c r="X495" t="s">
        <v>67</v>
      </c>
      <c r="Y495" t="s">
        <v>67</v>
      </c>
      <c r="Z495" t="s">
        <v>67</v>
      </c>
      <c r="AA495" t="s">
        <v>68</v>
      </c>
      <c r="AB495" t="s">
        <v>68</v>
      </c>
      <c r="AC495" t="s">
        <v>67</v>
      </c>
      <c r="AD495" t="s">
        <v>67</v>
      </c>
      <c r="AE495" t="s">
        <v>67</v>
      </c>
      <c r="AF495" t="s">
        <v>68</v>
      </c>
      <c r="AG495" t="s">
        <v>67</v>
      </c>
      <c r="AH495" t="s">
        <v>68</v>
      </c>
      <c r="AI495" t="s">
        <v>68</v>
      </c>
      <c r="AJ495" t="s">
        <v>67</v>
      </c>
      <c r="AK495" t="s">
        <v>1335</v>
      </c>
    </row>
    <row r="496" spans="1:37">
      <c r="A496">
        <v>46</v>
      </c>
      <c r="B496" t="s">
        <v>1221</v>
      </c>
      <c r="C496" t="s">
        <v>507</v>
      </c>
      <c r="D496" t="s">
        <v>1222</v>
      </c>
      <c r="E496" t="s">
        <v>16</v>
      </c>
      <c r="F496" t="s">
        <v>1223</v>
      </c>
      <c r="H496" t="s">
        <v>61</v>
      </c>
      <c r="I496" t="s">
        <v>1224</v>
      </c>
      <c r="J496" s="155">
        <v>44044</v>
      </c>
      <c r="K496" t="s">
        <v>1306</v>
      </c>
      <c r="L496" t="s">
        <v>2377</v>
      </c>
      <c r="M496" t="s">
        <v>2378</v>
      </c>
      <c r="N496" t="s">
        <v>1277</v>
      </c>
      <c r="O496" t="s">
        <v>1333</v>
      </c>
      <c r="P496" t="s">
        <v>1336</v>
      </c>
      <c r="Q496">
        <v>24613325</v>
      </c>
      <c r="R496" s="143" t="s">
        <v>66</v>
      </c>
      <c r="S496">
        <v>28</v>
      </c>
      <c r="T496" t="s">
        <v>1490</v>
      </c>
      <c r="U496">
        <v>4268527608</v>
      </c>
      <c r="W496" t="s">
        <v>68</v>
      </c>
      <c r="X496" t="s">
        <v>67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67</v>
      </c>
      <c r="AE496" t="s">
        <v>67</v>
      </c>
      <c r="AF496" t="s">
        <v>68</v>
      </c>
      <c r="AG496" t="s">
        <v>67</v>
      </c>
      <c r="AH496" t="s">
        <v>68</v>
      </c>
      <c r="AI496" t="s">
        <v>68</v>
      </c>
      <c r="AJ496" t="s">
        <v>68</v>
      </c>
      <c r="AK496" t="s">
        <v>1337</v>
      </c>
    </row>
    <row r="497" spans="1:37">
      <c r="A497">
        <v>47</v>
      </c>
      <c r="B497" t="s">
        <v>1221</v>
      </c>
      <c r="C497" t="s">
        <v>507</v>
      </c>
      <c r="D497" t="s">
        <v>1222</v>
      </c>
      <c r="E497" t="s">
        <v>16</v>
      </c>
      <c r="F497" t="s">
        <v>1223</v>
      </c>
      <c r="H497" t="s">
        <v>61</v>
      </c>
      <c r="I497" t="s">
        <v>1224</v>
      </c>
      <c r="J497" s="155">
        <v>44044</v>
      </c>
      <c r="K497" t="s">
        <v>1338</v>
      </c>
      <c r="L497" t="s">
        <v>2379</v>
      </c>
      <c r="M497" t="s">
        <v>2380</v>
      </c>
      <c r="N497" t="s">
        <v>707</v>
      </c>
      <c r="P497" t="s">
        <v>1339</v>
      </c>
      <c r="Q497">
        <v>331776</v>
      </c>
      <c r="R497" s="143" t="s">
        <v>66</v>
      </c>
      <c r="S497">
        <v>89</v>
      </c>
      <c r="T497" t="s">
        <v>1501</v>
      </c>
      <c r="U497">
        <v>4144477655</v>
      </c>
      <c r="W497" t="s">
        <v>68</v>
      </c>
      <c r="X497" t="s">
        <v>67</v>
      </c>
      <c r="Y497" t="s">
        <v>67</v>
      </c>
      <c r="Z497" t="s">
        <v>68</v>
      </c>
      <c r="AA497" t="s">
        <v>68</v>
      </c>
      <c r="AB497" t="s">
        <v>68</v>
      </c>
      <c r="AC497" t="s">
        <v>67</v>
      </c>
      <c r="AD497" t="s">
        <v>68</v>
      </c>
      <c r="AE497" t="s">
        <v>67</v>
      </c>
      <c r="AF497" t="s">
        <v>68</v>
      </c>
      <c r="AG497" t="s">
        <v>68</v>
      </c>
      <c r="AH497" t="s">
        <v>68</v>
      </c>
      <c r="AI497" t="s">
        <v>68</v>
      </c>
      <c r="AJ497" t="s">
        <v>67</v>
      </c>
      <c r="AK497" t="s">
        <v>1340</v>
      </c>
    </row>
    <row r="498" spans="1:37">
      <c r="A498">
        <v>48</v>
      </c>
      <c r="B498" t="s">
        <v>1221</v>
      </c>
      <c r="C498" t="s">
        <v>507</v>
      </c>
      <c r="D498" t="s">
        <v>1222</v>
      </c>
      <c r="E498" t="s">
        <v>16</v>
      </c>
      <c r="F498" t="s">
        <v>1223</v>
      </c>
      <c r="H498" t="s">
        <v>61</v>
      </c>
      <c r="I498" t="s">
        <v>1224</v>
      </c>
      <c r="J498" s="155">
        <v>44044</v>
      </c>
      <c r="K498" t="s">
        <v>1338</v>
      </c>
      <c r="L498" t="s">
        <v>2381</v>
      </c>
      <c r="M498" t="s">
        <v>2382</v>
      </c>
      <c r="N498" t="s">
        <v>1240</v>
      </c>
      <c r="O498" t="s">
        <v>64</v>
      </c>
      <c r="P498" t="s">
        <v>1055</v>
      </c>
      <c r="Q498">
        <v>7359446</v>
      </c>
      <c r="R498" s="143" t="s">
        <v>66</v>
      </c>
      <c r="S498">
        <v>59</v>
      </c>
      <c r="T498" t="s">
        <v>1501</v>
      </c>
      <c r="U498">
        <v>4245149828</v>
      </c>
      <c r="W498" t="s">
        <v>68</v>
      </c>
      <c r="X498" t="s">
        <v>67</v>
      </c>
      <c r="Y498" t="s">
        <v>67</v>
      </c>
      <c r="Z498" t="s">
        <v>67</v>
      </c>
      <c r="AA498" t="s">
        <v>68</v>
      </c>
      <c r="AB498" t="s">
        <v>68</v>
      </c>
      <c r="AC498" t="s">
        <v>67</v>
      </c>
      <c r="AD498" t="s">
        <v>68</v>
      </c>
      <c r="AE498" t="s">
        <v>67</v>
      </c>
      <c r="AF498" t="s">
        <v>68</v>
      </c>
      <c r="AG498" t="s">
        <v>67</v>
      </c>
      <c r="AH498" t="s">
        <v>68</v>
      </c>
      <c r="AI498" t="s">
        <v>68</v>
      </c>
      <c r="AJ498" t="s">
        <v>67</v>
      </c>
      <c r="AK498" t="s">
        <v>1341</v>
      </c>
    </row>
    <row r="499" spans="1:37">
      <c r="A499">
        <v>49</v>
      </c>
      <c r="B499" t="s">
        <v>1221</v>
      </c>
      <c r="C499" t="s">
        <v>507</v>
      </c>
      <c r="D499" t="s">
        <v>1222</v>
      </c>
      <c r="E499" t="s">
        <v>16</v>
      </c>
      <c r="F499" t="s">
        <v>1223</v>
      </c>
      <c r="H499" t="s">
        <v>61</v>
      </c>
      <c r="I499" t="s">
        <v>1224</v>
      </c>
      <c r="J499" s="155">
        <v>44044</v>
      </c>
      <c r="K499" t="s">
        <v>1290</v>
      </c>
      <c r="L499" t="s">
        <v>2383</v>
      </c>
      <c r="M499" t="s">
        <v>2384</v>
      </c>
      <c r="N499" t="s">
        <v>1342</v>
      </c>
      <c r="O499" t="s">
        <v>1343</v>
      </c>
      <c r="P499" t="s">
        <v>1344</v>
      </c>
      <c r="Q499">
        <v>31492964</v>
      </c>
      <c r="R499" s="143" t="s">
        <v>66</v>
      </c>
      <c r="S499">
        <v>14</v>
      </c>
      <c r="T499" t="s">
        <v>1724</v>
      </c>
      <c r="U499">
        <v>4263519401</v>
      </c>
      <c r="W499" t="s">
        <v>68</v>
      </c>
      <c r="X499" t="s">
        <v>67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67</v>
      </c>
      <c r="AF499" t="s">
        <v>67</v>
      </c>
      <c r="AG499" t="s">
        <v>67</v>
      </c>
      <c r="AH499" t="s">
        <v>68</v>
      </c>
      <c r="AI499" t="s">
        <v>68</v>
      </c>
      <c r="AJ499" t="s">
        <v>68</v>
      </c>
    </row>
    <row r="500" spans="1:37">
      <c r="A500">
        <v>50</v>
      </c>
      <c r="B500" t="s">
        <v>1221</v>
      </c>
      <c r="C500" t="s">
        <v>507</v>
      </c>
      <c r="D500" t="s">
        <v>1222</v>
      </c>
      <c r="E500" t="s">
        <v>16</v>
      </c>
      <c r="F500" t="s">
        <v>1223</v>
      </c>
      <c r="H500" t="s">
        <v>61</v>
      </c>
      <c r="I500" t="s">
        <v>1224</v>
      </c>
      <c r="J500" s="155">
        <v>44044</v>
      </c>
      <c r="K500" t="s">
        <v>1290</v>
      </c>
      <c r="L500" t="s">
        <v>1508</v>
      </c>
      <c r="M500" t="s">
        <v>1509</v>
      </c>
      <c r="N500" t="s">
        <v>595</v>
      </c>
      <c r="O500" t="s">
        <v>1269</v>
      </c>
      <c r="P500" t="s">
        <v>2385</v>
      </c>
      <c r="Q500">
        <v>14031679</v>
      </c>
      <c r="R500" s="143" t="s">
        <v>66</v>
      </c>
      <c r="S500">
        <v>45</v>
      </c>
      <c r="T500" t="s">
        <v>1490</v>
      </c>
      <c r="U500">
        <v>4162570961</v>
      </c>
      <c r="W500" t="s">
        <v>68</v>
      </c>
      <c r="X500" t="s">
        <v>67</v>
      </c>
      <c r="Y500" t="s">
        <v>67</v>
      </c>
      <c r="Z500" t="s">
        <v>67</v>
      </c>
      <c r="AA500" t="s">
        <v>68</v>
      </c>
      <c r="AB500" t="s">
        <v>68</v>
      </c>
      <c r="AC500" t="s">
        <v>68</v>
      </c>
      <c r="AD500" t="s">
        <v>68</v>
      </c>
      <c r="AE500" t="s">
        <v>67</v>
      </c>
      <c r="AF500" t="s">
        <v>67</v>
      </c>
      <c r="AG500" t="s">
        <v>67</v>
      </c>
      <c r="AH500" t="s">
        <v>68</v>
      </c>
      <c r="AI500" t="s">
        <v>68</v>
      </c>
      <c r="AJ500" t="s">
        <v>68</v>
      </c>
      <c r="AK500" t="s">
        <v>1346</v>
      </c>
    </row>
    <row r="501" spans="1:37">
      <c r="A501">
        <v>51</v>
      </c>
      <c r="B501" t="s">
        <v>1221</v>
      </c>
      <c r="C501" t="s">
        <v>507</v>
      </c>
      <c r="D501" t="s">
        <v>1222</v>
      </c>
      <c r="E501" t="s">
        <v>16</v>
      </c>
      <c r="F501" t="s">
        <v>1223</v>
      </c>
      <c r="H501" t="s">
        <v>61</v>
      </c>
      <c r="I501" t="s">
        <v>1224</v>
      </c>
      <c r="J501" s="155">
        <v>44044</v>
      </c>
      <c r="K501" t="s">
        <v>1306</v>
      </c>
      <c r="L501" t="s">
        <v>1508</v>
      </c>
      <c r="M501" t="s">
        <v>2386</v>
      </c>
      <c r="N501" t="s">
        <v>1347</v>
      </c>
      <c r="O501" t="s">
        <v>595</v>
      </c>
      <c r="P501" t="s">
        <v>2387</v>
      </c>
      <c r="Q501">
        <v>23811175</v>
      </c>
      <c r="R501" s="143" t="s">
        <v>66</v>
      </c>
      <c r="S501">
        <v>27</v>
      </c>
      <c r="T501" t="s">
        <v>1490</v>
      </c>
      <c r="U501">
        <v>4145068311</v>
      </c>
      <c r="W501" t="s">
        <v>68</v>
      </c>
      <c r="X501" t="s">
        <v>67</v>
      </c>
      <c r="Y501" t="s">
        <v>68</v>
      </c>
      <c r="Z501" t="s">
        <v>68</v>
      </c>
      <c r="AA501" t="s">
        <v>68</v>
      </c>
      <c r="AB501" t="s">
        <v>68</v>
      </c>
      <c r="AC501" t="s">
        <v>67</v>
      </c>
      <c r="AD501" t="s">
        <v>68</v>
      </c>
      <c r="AE501" t="s">
        <v>67</v>
      </c>
      <c r="AF501" t="s">
        <v>67</v>
      </c>
      <c r="AG501" t="s">
        <v>67</v>
      </c>
      <c r="AH501" t="s">
        <v>68</v>
      </c>
      <c r="AI501" t="s">
        <v>68</v>
      </c>
      <c r="AJ501" t="s">
        <v>68</v>
      </c>
      <c r="AK501" t="s">
        <v>1349</v>
      </c>
    </row>
    <row r="502" spans="1:37">
      <c r="A502">
        <v>52</v>
      </c>
      <c r="B502" t="s">
        <v>1221</v>
      </c>
      <c r="C502" t="s">
        <v>507</v>
      </c>
      <c r="D502" t="s">
        <v>1222</v>
      </c>
      <c r="E502" t="s">
        <v>16</v>
      </c>
      <c r="F502" t="s">
        <v>1223</v>
      </c>
      <c r="H502" t="s">
        <v>61</v>
      </c>
      <c r="I502" t="s">
        <v>1224</v>
      </c>
      <c r="J502" s="155">
        <v>44044</v>
      </c>
      <c r="K502" t="s">
        <v>1253</v>
      </c>
      <c r="L502" t="s">
        <v>2388</v>
      </c>
      <c r="M502" t="s">
        <v>2389</v>
      </c>
      <c r="N502" t="s">
        <v>1350</v>
      </c>
      <c r="O502" t="s">
        <v>109</v>
      </c>
      <c r="P502" t="s">
        <v>1351</v>
      </c>
      <c r="Q502">
        <v>29851842</v>
      </c>
      <c r="R502" s="143" t="s">
        <v>66</v>
      </c>
      <c r="S502">
        <v>18</v>
      </c>
      <c r="T502" t="s">
        <v>1490</v>
      </c>
      <c r="U502">
        <v>4245342646</v>
      </c>
      <c r="W502" t="s">
        <v>67</v>
      </c>
      <c r="X502" t="s">
        <v>67</v>
      </c>
      <c r="Y502" t="s">
        <v>68</v>
      </c>
      <c r="Z502" t="s">
        <v>68</v>
      </c>
      <c r="AA502" t="s">
        <v>68</v>
      </c>
      <c r="AB502" t="s">
        <v>68</v>
      </c>
      <c r="AC502" t="s">
        <v>67</v>
      </c>
      <c r="AD502" t="s">
        <v>68</v>
      </c>
      <c r="AE502" t="s">
        <v>67</v>
      </c>
      <c r="AF502" t="s">
        <v>67</v>
      </c>
      <c r="AG502" t="s">
        <v>67</v>
      </c>
      <c r="AH502" t="s">
        <v>68</v>
      </c>
      <c r="AI502" t="s">
        <v>68</v>
      </c>
      <c r="AJ502" t="s">
        <v>67</v>
      </c>
      <c r="AK502" t="s">
        <v>1352</v>
      </c>
    </row>
    <row r="503" spans="1:37">
      <c r="A503">
        <v>53</v>
      </c>
      <c r="B503" t="s">
        <v>1221</v>
      </c>
      <c r="C503" t="s">
        <v>507</v>
      </c>
      <c r="D503" t="s">
        <v>1222</v>
      </c>
      <c r="E503" t="s">
        <v>16</v>
      </c>
      <c r="F503" t="s">
        <v>1223</v>
      </c>
      <c r="H503" t="s">
        <v>61</v>
      </c>
      <c r="I503" t="s">
        <v>1224</v>
      </c>
      <c r="J503" s="155">
        <v>44044</v>
      </c>
      <c r="K503" t="s">
        <v>1290</v>
      </c>
      <c r="L503" t="s">
        <v>2390</v>
      </c>
      <c r="M503" t="s">
        <v>2391</v>
      </c>
      <c r="N503" t="s">
        <v>962</v>
      </c>
      <c r="O503" t="s">
        <v>1353</v>
      </c>
      <c r="P503" t="s">
        <v>1354</v>
      </c>
      <c r="Q503">
        <v>13036956</v>
      </c>
      <c r="R503" s="143" t="s">
        <v>66</v>
      </c>
      <c r="S503">
        <v>43</v>
      </c>
      <c r="T503" t="s">
        <v>1490</v>
      </c>
      <c r="U503">
        <v>4140719055</v>
      </c>
      <c r="W503" t="s">
        <v>68</v>
      </c>
      <c r="X503" t="s">
        <v>67</v>
      </c>
      <c r="Y503" t="s">
        <v>67</v>
      </c>
      <c r="Z503" t="s">
        <v>67</v>
      </c>
      <c r="AA503" t="s">
        <v>68</v>
      </c>
      <c r="AB503" t="s">
        <v>68</v>
      </c>
      <c r="AC503" t="s">
        <v>67</v>
      </c>
      <c r="AD503" t="s">
        <v>67</v>
      </c>
      <c r="AE503" t="s">
        <v>67</v>
      </c>
      <c r="AF503" t="s">
        <v>67</v>
      </c>
      <c r="AG503" t="s">
        <v>68</v>
      </c>
      <c r="AH503" t="s">
        <v>68</v>
      </c>
      <c r="AI503" t="s">
        <v>68</v>
      </c>
      <c r="AJ503" t="s">
        <v>68</v>
      </c>
      <c r="AK503" t="s">
        <v>1355</v>
      </c>
    </row>
    <row r="504" spans="1:37">
      <c r="A504">
        <v>54</v>
      </c>
      <c r="B504" t="s">
        <v>1221</v>
      </c>
      <c r="C504" t="s">
        <v>507</v>
      </c>
      <c r="D504" t="s">
        <v>1222</v>
      </c>
      <c r="E504" t="s">
        <v>16</v>
      </c>
      <c r="F504" t="s">
        <v>1223</v>
      </c>
      <c r="H504" t="s">
        <v>61</v>
      </c>
      <c r="I504" t="s">
        <v>1224</v>
      </c>
      <c r="J504" s="155">
        <v>44044</v>
      </c>
      <c r="K504" t="s">
        <v>1338</v>
      </c>
      <c r="L504" t="s">
        <v>2392</v>
      </c>
      <c r="M504" t="s">
        <v>2393</v>
      </c>
      <c r="N504" t="s">
        <v>1250</v>
      </c>
      <c r="P504" t="s">
        <v>1356</v>
      </c>
      <c r="Q504">
        <v>14938960</v>
      </c>
      <c r="R504" s="143" t="s">
        <v>79</v>
      </c>
      <c r="S504">
        <v>39</v>
      </c>
      <c r="T504" t="s">
        <v>1490</v>
      </c>
      <c r="U504">
        <v>4263556971</v>
      </c>
      <c r="W504" t="s">
        <v>68</v>
      </c>
      <c r="X504" t="s">
        <v>67</v>
      </c>
      <c r="Y504" t="s">
        <v>67</v>
      </c>
      <c r="Z504" t="s">
        <v>68</v>
      </c>
      <c r="AA504" t="s">
        <v>68</v>
      </c>
      <c r="AB504" t="s">
        <v>68</v>
      </c>
      <c r="AC504" t="s">
        <v>68</v>
      </c>
      <c r="AD504" t="s">
        <v>67</v>
      </c>
      <c r="AE504" t="s">
        <v>67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1357</v>
      </c>
    </row>
    <row r="505" spans="1:37">
      <c r="A505">
        <v>55</v>
      </c>
      <c r="B505" t="s">
        <v>1221</v>
      </c>
      <c r="C505" t="s">
        <v>507</v>
      </c>
      <c r="D505" t="s">
        <v>1222</v>
      </c>
      <c r="E505" t="s">
        <v>16</v>
      </c>
      <c r="F505" t="s">
        <v>1223</v>
      </c>
      <c r="H505" t="s">
        <v>61</v>
      </c>
      <c r="I505" t="s">
        <v>1224</v>
      </c>
      <c r="J505" s="155">
        <v>44044</v>
      </c>
      <c r="K505" t="s">
        <v>1253</v>
      </c>
      <c r="L505" t="s">
        <v>2394</v>
      </c>
      <c r="M505" t="s">
        <v>2395</v>
      </c>
      <c r="N505" t="s">
        <v>998</v>
      </c>
      <c r="O505" t="s">
        <v>1358</v>
      </c>
      <c r="P505" t="s">
        <v>1359</v>
      </c>
      <c r="Q505">
        <v>25541006</v>
      </c>
      <c r="R505" s="143" t="s">
        <v>66</v>
      </c>
      <c r="S505">
        <v>22</v>
      </c>
      <c r="T505" t="s">
        <v>1490</v>
      </c>
      <c r="U505">
        <v>4145191190</v>
      </c>
      <c r="W505" t="s">
        <v>68</v>
      </c>
      <c r="X505" t="s">
        <v>67</v>
      </c>
      <c r="Y505" t="s">
        <v>67</v>
      </c>
      <c r="Z505" t="s">
        <v>68</v>
      </c>
      <c r="AA505" t="s">
        <v>68</v>
      </c>
      <c r="AB505" t="s">
        <v>68</v>
      </c>
      <c r="AC505" t="s">
        <v>68</v>
      </c>
      <c r="AD505" t="s">
        <v>67</v>
      </c>
      <c r="AE505" t="s">
        <v>67</v>
      </c>
      <c r="AF505" t="s">
        <v>67</v>
      </c>
      <c r="AG505" t="s">
        <v>67</v>
      </c>
      <c r="AH505" t="s">
        <v>68</v>
      </c>
      <c r="AI505" t="s">
        <v>68</v>
      </c>
      <c r="AJ505" t="s">
        <v>68</v>
      </c>
      <c r="AK505" t="s">
        <v>1360</v>
      </c>
    </row>
    <row r="506" spans="1:37">
      <c r="A506">
        <v>56</v>
      </c>
      <c r="B506" t="s">
        <v>1221</v>
      </c>
      <c r="C506" t="s">
        <v>507</v>
      </c>
      <c r="D506" t="s">
        <v>1222</v>
      </c>
      <c r="E506" t="s">
        <v>16</v>
      </c>
      <c r="F506" t="s">
        <v>1223</v>
      </c>
      <c r="H506" t="s">
        <v>61</v>
      </c>
      <c r="I506" t="s">
        <v>1224</v>
      </c>
      <c r="J506" s="155">
        <v>44044</v>
      </c>
      <c r="K506" t="s">
        <v>1253</v>
      </c>
      <c r="L506" t="s">
        <v>2396</v>
      </c>
      <c r="M506" t="s">
        <v>2397</v>
      </c>
      <c r="N506" t="s">
        <v>1361</v>
      </c>
      <c r="O506" t="s">
        <v>118</v>
      </c>
      <c r="P506" t="s">
        <v>1362</v>
      </c>
      <c r="Q506">
        <v>4824940</v>
      </c>
      <c r="R506" s="143" t="s">
        <v>66</v>
      </c>
      <c r="S506">
        <v>69</v>
      </c>
      <c r="T506" t="s">
        <v>1501</v>
      </c>
      <c r="U506">
        <v>2512576640</v>
      </c>
      <c r="W506" t="s">
        <v>68</v>
      </c>
      <c r="X506" t="s">
        <v>67</v>
      </c>
      <c r="Y506" t="s">
        <v>67</v>
      </c>
      <c r="Z506" t="s">
        <v>67</v>
      </c>
      <c r="AA506" t="s">
        <v>68</v>
      </c>
      <c r="AB506" t="s">
        <v>68</v>
      </c>
      <c r="AC506" t="s">
        <v>68</v>
      </c>
      <c r="AD506" t="s">
        <v>67</v>
      </c>
      <c r="AE506" t="s">
        <v>67</v>
      </c>
      <c r="AF506" t="s">
        <v>67</v>
      </c>
      <c r="AG506" t="s">
        <v>67</v>
      </c>
      <c r="AH506" t="s">
        <v>68</v>
      </c>
      <c r="AI506" t="s">
        <v>68</v>
      </c>
      <c r="AJ506" t="s">
        <v>67</v>
      </c>
      <c r="AK506" t="s">
        <v>1363</v>
      </c>
    </row>
    <row r="507" spans="1:37">
      <c r="A507">
        <v>57</v>
      </c>
      <c r="B507" t="s">
        <v>1221</v>
      </c>
      <c r="C507" t="s">
        <v>507</v>
      </c>
      <c r="D507" t="s">
        <v>1222</v>
      </c>
      <c r="E507" t="s">
        <v>16</v>
      </c>
      <c r="F507" t="s">
        <v>1223</v>
      </c>
      <c r="H507" t="s">
        <v>61</v>
      </c>
      <c r="I507" t="s">
        <v>1224</v>
      </c>
      <c r="J507" s="155">
        <v>44044</v>
      </c>
      <c r="K507" t="s">
        <v>1290</v>
      </c>
      <c r="L507" t="s">
        <v>2398</v>
      </c>
      <c r="M507" t="s">
        <v>2399</v>
      </c>
      <c r="N507" t="s">
        <v>1364</v>
      </c>
      <c r="O507" t="s">
        <v>1365</v>
      </c>
      <c r="P507" t="s">
        <v>1366</v>
      </c>
      <c r="Q507">
        <v>14483422</v>
      </c>
      <c r="R507" s="143" t="s">
        <v>66</v>
      </c>
      <c r="S507">
        <v>41</v>
      </c>
      <c r="T507" t="s">
        <v>1490</v>
      </c>
      <c r="U507">
        <v>4145111706</v>
      </c>
      <c r="W507" t="s">
        <v>68</v>
      </c>
      <c r="X507" t="s">
        <v>67</v>
      </c>
      <c r="Y507" t="s">
        <v>67</v>
      </c>
      <c r="Z507" t="s">
        <v>68</v>
      </c>
      <c r="AA507" t="s">
        <v>68</v>
      </c>
      <c r="AB507" t="s">
        <v>67</v>
      </c>
      <c r="AC507" t="s">
        <v>68</v>
      </c>
      <c r="AD507" t="s">
        <v>67</v>
      </c>
      <c r="AE507" t="s">
        <v>67</v>
      </c>
      <c r="AF507" t="s">
        <v>67</v>
      </c>
      <c r="AG507" t="s">
        <v>67</v>
      </c>
      <c r="AH507" t="s">
        <v>68</v>
      </c>
      <c r="AI507" t="s">
        <v>68</v>
      </c>
      <c r="AJ507" t="s">
        <v>68</v>
      </c>
      <c r="AK507" t="s">
        <v>1367</v>
      </c>
    </row>
    <row r="508" spans="1:37">
      <c r="A508">
        <v>58</v>
      </c>
      <c r="B508" t="s">
        <v>1221</v>
      </c>
      <c r="C508" t="s">
        <v>507</v>
      </c>
      <c r="D508" t="s">
        <v>1222</v>
      </c>
      <c r="E508" t="s">
        <v>16</v>
      </c>
      <c r="F508" t="s">
        <v>1223</v>
      </c>
      <c r="H508" t="s">
        <v>61</v>
      </c>
      <c r="I508" t="s">
        <v>1224</v>
      </c>
      <c r="J508" s="155">
        <v>44044</v>
      </c>
      <c r="K508" t="s">
        <v>1290</v>
      </c>
      <c r="L508" t="s">
        <v>2400</v>
      </c>
      <c r="M508" t="s">
        <v>2401</v>
      </c>
      <c r="N508" t="s">
        <v>180</v>
      </c>
      <c r="O508" t="s">
        <v>886</v>
      </c>
      <c r="P508" t="s">
        <v>1368</v>
      </c>
      <c r="Q508">
        <v>3857188</v>
      </c>
      <c r="R508" s="143" t="s">
        <v>66</v>
      </c>
      <c r="S508">
        <v>74</v>
      </c>
      <c r="T508" t="s">
        <v>1501</v>
      </c>
      <c r="U508">
        <v>4161573292</v>
      </c>
      <c r="W508" t="s">
        <v>68</v>
      </c>
      <c r="X508" t="s">
        <v>67</v>
      </c>
      <c r="Y508" t="s">
        <v>67</v>
      </c>
      <c r="Z508" t="s">
        <v>67</v>
      </c>
      <c r="AA508" t="s">
        <v>68</v>
      </c>
      <c r="AB508" t="s">
        <v>68</v>
      </c>
      <c r="AC508" t="s">
        <v>67</v>
      </c>
      <c r="AD508" t="s">
        <v>68</v>
      </c>
      <c r="AE508" t="s">
        <v>67</v>
      </c>
      <c r="AF508" t="s">
        <v>68</v>
      </c>
      <c r="AG508" t="s">
        <v>68</v>
      </c>
      <c r="AH508" t="s">
        <v>68</v>
      </c>
      <c r="AI508" t="s">
        <v>68</v>
      </c>
      <c r="AJ508" t="s">
        <v>67</v>
      </c>
      <c r="AK508" t="s">
        <v>1369</v>
      </c>
    </row>
    <row r="509" spans="1:37">
      <c r="A509">
        <v>59</v>
      </c>
      <c r="B509" t="s">
        <v>1221</v>
      </c>
      <c r="C509" t="s">
        <v>507</v>
      </c>
      <c r="D509" t="s">
        <v>1222</v>
      </c>
      <c r="E509" t="s">
        <v>16</v>
      </c>
      <c r="F509" t="s">
        <v>1223</v>
      </c>
      <c r="H509" t="s">
        <v>61</v>
      </c>
      <c r="I509" t="s">
        <v>1224</v>
      </c>
      <c r="J509" s="155">
        <v>44044</v>
      </c>
      <c r="K509" t="s">
        <v>1290</v>
      </c>
      <c r="L509" t="s">
        <v>2402</v>
      </c>
      <c r="M509" t="s">
        <v>2403</v>
      </c>
      <c r="N509" t="s">
        <v>120</v>
      </c>
      <c r="P509" t="s">
        <v>1370</v>
      </c>
      <c r="Q509">
        <v>16868056</v>
      </c>
      <c r="R509" s="143" t="s">
        <v>66</v>
      </c>
      <c r="S509">
        <v>37</v>
      </c>
      <c r="T509" t="s">
        <v>1490</v>
      </c>
      <c r="U509">
        <v>4167560663</v>
      </c>
      <c r="W509" t="s">
        <v>68</v>
      </c>
      <c r="X509" t="s">
        <v>67</v>
      </c>
      <c r="Y509" t="s">
        <v>67</v>
      </c>
      <c r="Z509" t="s">
        <v>68</v>
      </c>
      <c r="AA509" t="s">
        <v>68</v>
      </c>
      <c r="AB509" t="s">
        <v>67</v>
      </c>
      <c r="AC509" t="s">
        <v>68</v>
      </c>
      <c r="AD509" t="s">
        <v>67</v>
      </c>
      <c r="AE509" t="s">
        <v>67</v>
      </c>
      <c r="AF509" t="s">
        <v>67</v>
      </c>
      <c r="AG509" t="s">
        <v>68</v>
      </c>
      <c r="AH509" t="s">
        <v>68</v>
      </c>
      <c r="AI509" t="s">
        <v>68</v>
      </c>
      <c r="AJ509" t="s">
        <v>68</v>
      </c>
      <c r="AK509" t="s">
        <v>1371</v>
      </c>
    </row>
    <row r="510" spans="1:37">
      <c r="A510">
        <v>60</v>
      </c>
      <c r="B510" t="s">
        <v>1221</v>
      </c>
      <c r="C510" t="s">
        <v>507</v>
      </c>
      <c r="D510" t="s">
        <v>1222</v>
      </c>
      <c r="E510" t="s">
        <v>16</v>
      </c>
      <c r="F510" t="s">
        <v>1223</v>
      </c>
      <c r="H510" t="s">
        <v>61</v>
      </c>
      <c r="I510" t="s">
        <v>1224</v>
      </c>
      <c r="J510" s="155">
        <v>44044</v>
      </c>
      <c r="K510" t="s">
        <v>1372</v>
      </c>
      <c r="L510" t="s">
        <v>2404</v>
      </c>
      <c r="M510" t="s">
        <v>2405</v>
      </c>
      <c r="N510" t="s">
        <v>120</v>
      </c>
      <c r="O510" t="s">
        <v>180</v>
      </c>
      <c r="P510" t="s">
        <v>1373</v>
      </c>
      <c r="Q510">
        <v>4724847</v>
      </c>
      <c r="R510" s="143" t="s">
        <v>66</v>
      </c>
      <c r="S510">
        <v>69</v>
      </c>
      <c r="T510" t="s">
        <v>1501</v>
      </c>
      <c r="U510">
        <v>4125190824</v>
      </c>
      <c r="W510" t="s">
        <v>68</v>
      </c>
      <c r="X510" t="s">
        <v>67</v>
      </c>
      <c r="Y510" t="s">
        <v>67</v>
      </c>
      <c r="Z510" t="s">
        <v>67</v>
      </c>
      <c r="AA510" t="s">
        <v>68</v>
      </c>
      <c r="AB510" t="s">
        <v>67</v>
      </c>
      <c r="AC510" t="s">
        <v>68</v>
      </c>
      <c r="AD510" t="s">
        <v>67</v>
      </c>
      <c r="AE510" t="s">
        <v>67</v>
      </c>
      <c r="AF510" t="s">
        <v>68</v>
      </c>
      <c r="AG510" t="s">
        <v>68</v>
      </c>
      <c r="AH510" t="s">
        <v>68</v>
      </c>
      <c r="AI510" t="s">
        <v>68</v>
      </c>
      <c r="AJ510" t="s">
        <v>67</v>
      </c>
      <c r="AK510" t="s">
        <v>1374</v>
      </c>
    </row>
    <row r="511" spans="1:37">
      <c r="A511">
        <v>61</v>
      </c>
      <c r="B511" t="s">
        <v>1221</v>
      </c>
      <c r="C511" t="s">
        <v>507</v>
      </c>
      <c r="D511" t="s">
        <v>1222</v>
      </c>
      <c r="E511" t="s">
        <v>16</v>
      </c>
      <c r="F511" t="s">
        <v>1223</v>
      </c>
      <c r="H511" t="s">
        <v>61</v>
      </c>
      <c r="I511" t="s">
        <v>1224</v>
      </c>
      <c r="J511" s="155">
        <v>44044</v>
      </c>
      <c r="K511" t="s">
        <v>1375</v>
      </c>
      <c r="L511" t="s">
        <v>2406</v>
      </c>
      <c r="M511" t="s">
        <v>2407</v>
      </c>
      <c r="N511" t="s">
        <v>886</v>
      </c>
      <c r="O511" t="s">
        <v>1376</v>
      </c>
      <c r="P511" t="s">
        <v>1377</v>
      </c>
      <c r="Q511">
        <v>23836640</v>
      </c>
      <c r="R511" s="143" t="s">
        <v>66</v>
      </c>
      <c r="S511">
        <v>25</v>
      </c>
      <c r="T511" t="s">
        <v>1490</v>
      </c>
      <c r="U511">
        <v>4145506867</v>
      </c>
      <c r="W511" t="s">
        <v>68</v>
      </c>
      <c r="X511" t="s">
        <v>67</v>
      </c>
      <c r="Y511" t="s">
        <v>67</v>
      </c>
      <c r="Z511" t="s">
        <v>67</v>
      </c>
      <c r="AA511" t="s">
        <v>68</v>
      </c>
      <c r="AB511" t="s">
        <v>68</v>
      </c>
      <c r="AC511" t="s">
        <v>68</v>
      </c>
      <c r="AD511" t="s">
        <v>67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</row>
    <row r="512" spans="1:37">
      <c r="A512">
        <v>62</v>
      </c>
      <c r="B512" t="s">
        <v>1221</v>
      </c>
      <c r="C512" t="s">
        <v>507</v>
      </c>
      <c r="D512" t="s">
        <v>1222</v>
      </c>
      <c r="E512" t="s">
        <v>16</v>
      </c>
      <c r="F512" t="s">
        <v>1223</v>
      </c>
      <c r="H512" t="s">
        <v>61</v>
      </c>
      <c r="I512" t="s">
        <v>1224</v>
      </c>
      <c r="J512" s="155">
        <v>44044</v>
      </c>
      <c r="K512" t="s">
        <v>1375</v>
      </c>
      <c r="L512" t="s">
        <v>2408</v>
      </c>
      <c r="M512" t="s">
        <v>2409</v>
      </c>
      <c r="N512" t="s">
        <v>1378</v>
      </c>
      <c r="P512" t="s">
        <v>1379</v>
      </c>
      <c r="Q512">
        <v>5253602</v>
      </c>
      <c r="R512" s="143" t="s">
        <v>66</v>
      </c>
      <c r="S512">
        <v>66</v>
      </c>
      <c r="T512" t="s">
        <v>1501</v>
      </c>
      <c r="U512">
        <v>4248327586</v>
      </c>
      <c r="W512" t="s">
        <v>68</v>
      </c>
      <c r="X512" t="s">
        <v>67</v>
      </c>
      <c r="Y512" t="s">
        <v>67</v>
      </c>
      <c r="Z512" t="s">
        <v>67</v>
      </c>
      <c r="AA512" t="s">
        <v>68</v>
      </c>
      <c r="AB512" t="s">
        <v>68</v>
      </c>
      <c r="AC512" t="s">
        <v>68</v>
      </c>
      <c r="AD512" t="s">
        <v>67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</row>
    <row r="513" spans="1:37">
      <c r="A513">
        <v>1</v>
      </c>
      <c r="B513" t="s">
        <v>1221</v>
      </c>
      <c r="C513" t="s">
        <v>507</v>
      </c>
      <c r="D513" t="s">
        <v>1222</v>
      </c>
      <c r="E513" t="s">
        <v>18</v>
      </c>
      <c r="F513" t="s">
        <v>1380</v>
      </c>
      <c r="G513" t="s">
        <v>1381</v>
      </c>
      <c r="H513" t="s">
        <v>61</v>
      </c>
      <c r="I513" t="s">
        <v>1224</v>
      </c>
      <c r="J513" s="155">
        <v>44055</v>
      </c>
      <c r="L513" t="s">
        <v>2410</v>
      </c>
      <c r="M513" t="s">
        <v>2411</v>
      </c>
      <c r="N513" t="s">
        <v>1229</v>
      </c>
      <c r="O513" t="s">
        <v>682</v>
      </c>
      <c r="P513" t="s">
        <v>1382</v>
      </c>
      <c r="Q513">
        <v>15728175</v>
      </c>
      <c r="R513" s="143" t="s">
        <v>66</v>
      </c>
      <c r="S513">
        <v>39</v>
      </c>
      <c r="T513" t="s">
        <v>1490</v>
      </c>
      <c r="U513">
        <v>4127747953</v>
      </c>
      <c r="V513" t="s">
        <v>1383</v>
      </c>
      <c r="W513" t="s">
        <v>68</v>
      </c>
      <c r="X513" t="s">
        <v>67</v>
      </c>
      <c r="Y513" t="s">
        <v>67</v>
      </c>
      <c r="Z513" t="s">
        <v>67</v>
      </c>
      <c r="AA513" t="s">
        <v>68</v>
      </c>
      <c r="AB513" t="s">
        <v>68</v>
      </c>
      <c r="AC513" t="s">
        <v>68</v>
      </c>
      <c r="AD513" t="s">
        <v>67</v>
      </c>
      <c r="AE513" t="s">
        <v>67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</row>
    <row r="514" spans="1:37">
      <c r="A514">
        <v>2</v>
      </c>
      <c r="B514" t="s">
        <v>1221</v>
      </c>
      <c r="C514" t="s">
        <v>507</v>
      </c>
      <c r="D514" t="s">
        <v>1222</v>
      </c>
      <c r="E514" t="s">
        <v>18</v>
      </c>
      <c r="F514" t="s">
        <v>1380</v>
      </c>
      <c r="G514" t="s">
        <v>1381</v>
      </c>
      <c r="H514" t="s">
        <v>61</v>
      </c>
      <c r="I514" t="s">
        <v>1224</v>
      </c>
      <c r="J514" s="155">
        <v>44055</v>
      </c>
      <c r="L514" t="s">
        <v>2412</v>
      </c>
      <c r="M514" t="s">
        <v>2413</v>
      </c>
      <c r="N514" t="s">
        <v>597</v>
      </c>
      <c r="P514" t="s">
        <v>1384</v>
      </c>
      <c r="Q514">
        <v>6635613</v>
      </c>
      <c r="R514" s="143" t="s">
        <v>66</v>
      </c>
      <c r="S514">
        <v>60</v>
      </c>
      <c r="T514" t="s">
        <v>1501</v>
      </c>
      <c r="U514">
        <v>2518871480</v>
      </c>
      <c r="V514" t="s">
        <v>1385</v>
      </c>
      <c r="W514" t="s">
        <v>67</v>
      </c>
      <c r="X514" t="s">
        <v>67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67</v>
      </c>
      <c r="AE514" t="s">
        <v>67</v>
      </c>
      <c r="AF514" t="s">
        <v>67</v>
      </c>
      <c r="AG514" t="s">
        <v>68</v>
      </c>
      <c r="AH514" t="s">
        <v>68</v>
      </c>
      <c r="AI514" t="s">
        <v>68</v>
      </c>
      <c r="AJ514" t="s">
        <v>67</v>
      </c>
    </row>
    <row r="515" spans="1:37">
      <c r="A515">
        <v>3</v>
      </c>
      <c r="B515" t="s">
        <v>1221</v>
      </c>
      <c r="C515" t="s">
        <v>507</v>
      </c>
      <c r="D515" t="s">
        <v>1222</v>
      </c>
      <c r="E515" t="s">
        <v>18</v>
      </c>
      <c r="F515" t="s">
        <v>1380</v>
      </c>
      <c r="G515" t="s">
        <v>1381</v>
      </c>
      <c r="H515" t="s">
        <v>61</v>
      </c>
      <c r="I515" t="s">
        <v>1224</v>
      </c>
      <c r="J515" s="155">
        <v>44055</v>
      </c>
      <c r="L515" t="s">
        <v>2414</v>
      </c>
      <c r="M515" t="s">
        <v>2415</v>
      </c>
      <c r="N515" t="s">
        <v>1386</v>
      </c>
      <c r="O515" t="s">
        <v>1387</v>
      </c>
      <c r="P515" t="s">
        <v>1388</v>
      </c>
      <c r="Q515">
        <v>7350881</v>
      </c>
      <c r="R515" s="143" t="s">
        <v>79</v>
      </c>
      <c r="S515">
        <v>66</v>
      </c>
      <c r="T515" t="s">
        <v>1501</v>
      </c>
      <c r="U515">
        <v>4161601226</v>
      </c>
      <c r="V515" t="s">
        <v>1389</v>
      </c>
      <c r="W515" t="s">
        <v>67</v>
      </c>
      <c r="X515" t="s">
        <v>67</v>
      </c>
      <c r="Y515" t="s">
        <v>67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67</v>
      </c>
      <c r="AF515" t="s">
        <v>68</v>
      </c>
      <c r="AG515" t="s">
        <v>68</v>
      </c>
      <c r="AH515" t="s">
        <v>68</v>
      </c>
      <c r="AI515" t="s">
        <v>68</v>
      </c>
      <c r="AJ515" t="s">
        <v>67</v>
      </c>
    </row>
    <row r="516" spans="1:37">
      <c r="A516">
        <v>4</v>
      </c>
      <c r="B516" t="s">
        <v>1221</v>
      </c>
      <c r="C516" t="s">
        <v>507</v>
      </c>
      <c r="D516" t="s">
        <v>1222</v>
      </c>
      <c r="E516" t="s">
        <v>18</v>
      </c>
      <c r="F516" t="s">
        <v>1380</v>
      </c>
      <c r="G516" t="s">
        <v>1381</v>
      </c>
      <c r="H516" t="s">
        <v>61</v>
      </c>
      <c r="I516" t="s">
        <v>1224</v>
      </c>
      <c r="J516" s="155">
        <v>44055</v>
      </c>
      <c r="L516" t="s">
        <v>2416</v>
      </c>
      <c r="M516" t="s">
        <v>2417</v>
      </c>
      <c r="N516" t="s">
        <v>1376</v>
      </c>
      <c r="O516" t="s">
        <v>1390</v>
      </c>
      <c r="P516" t="s">
        <v>97</v>
      </c>
      <c r="Q516">
        <v>17573768</v>
      </c>
      <c r="R516" s="143" t="s">
        <v>66</v>
      </c>
      <c r="S516">
        <v>37</v>
      </c>
      <c r="T516" t="s">
        <v>1490</v>
      </c>
      <c r="U516">
        <v>4125232136</v>
      </c>
      <c r="V516" t="s">
        <v>1391</v>
      </c>
      <c r="W516" t="s">
        <v>67</v>
      </c>
      <c r="X516" t="s">
        <v>67</v>
      </c>
      <c r="Y516" t="s">
        <v>67</v>
      </c>
      <c r="Z516" t="s">
        <v>68</v>
      </c>
      <c r="AA516" t="s">
        <v>68</v>
      </c>
      <c r="AB516" t="s">
        <v>68</v>
      </c>
      <c r="AC516" t="s">
        <v>68</v>
      </c>
      <c r="AD516" t="s">
        <v>67</v>
      </c>
      <c r="AE516" t="s">
        <v>67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</row>
    <row r="517" spans="1:37">
      <c r="A517">
        <v>5</v>
      </c>
      <c r="B517" t="s">
        <v>1221</v>
      </c>
      <c r="C517" t="s">
        <v>507</v>
      </c>
      <c r="D517" t="s">
        <v>1222</v>
      </c>
      <c r="E517" t="s">
        <v>18</v>
      </c>
      <c r="F517" t="s">
        <v>1380</v>
      </c>
      <c r="G517" t="s">
        <v>1381</v>
      </c>
      <c r="H517" t="s">
        <v>61</v>
      </c>
      <c r="I517" t="s">
        <v>1224</v>
      </c>
      <c r="J517" s="155">
        <v>44055</v>
      </c>
      <c r="L517" t="s">
        <v>2338</v>
      </c>
      <c r="M517" t="s">
        <v>2339</v>
      </c>
      <c r="N517" t="s">
        <v>696</v>
      </c>
      <c r="O517" t="s">
        <v>145</v>
      </c>
      <c r="P517" t="s">
        <v>1392</v>
      </c>
      <c r="Q517">
        <v>14093615</v>
      </c>
      <c r="R517" s="143" t="s">
        <v>66</v>
      </c>
      <c r="S517">
        <v>41</v>
      </c>
      <c r="T517" t="s">
        <v>1490</v>
      </c>
      <c r="W517" t="s">
        <v>67</v>
      </c>
      <c r="X517" t="s">
        <v>67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67</v>
      </c>
      <c r="AF517" t="s">
        <v>67</v>
      </c>
      <c r="AG517" t="s">
        <v>68</v>
      </c>
      <c r="AH517" t="s">
        <v>68</v>
      </c>
      <c r="AI517" t="s">
        <v>68</v>
      </c>
      <c r="AJ517" t="s">
        <v>68</v>
      </c>
    </row>
    <row r="518" spans="1:37">
      <c r="A518">
        <v>6</v>
      </c>
      <c r="B518" t="s">
        <v>1221</v>
      </c>
      <c r="C518" t="s">
        <v>507</v>
      </c>
      <c r="D518" t="s">
        <v>1222</v>
      </c>
      <c r="E518" t="s">
        <v>18</v>
      </c>
      <c r="F518" t="s">
        <v>1380</v>
      </c>
      <c r="G518" t="s">
        <v>1381</v>
      </c>
      <c r="H518" t="s">
        <v>61</v>
      </c>
      <c r="I518" t="s">
        <v>1224</v>
      </c>
      <c r="J518" s="155">
        <v>44055</v>
      </c>
      <c r="L518" t="s">
        <v>2418</v>
      </c>
      <c r="M518" t="s">
        <v>2419</v>
      </c>
      <c r="N518" t="s">
        <v>886</v>
      </c>
      <c r="P518" t="s">
        <v>1393</v>
      </c>
      <c r="Q518">
        <v>25760886</v>
      </c>
      <c r="R518" s="143" t="s">
        <v>66</v>
      </c>
      <c r="S518">
        <v>25</v>
      </c>
      <c r="T518" t="s">
        <v>1490</v>
      </c>
      <c r="W518" t="s">
        <v>67</v>
      </c>
      <c r="X518" t="s">
        <v>67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67</v>
      </c>
      <c r="AF518" t="s">
        <v>67</v>
      </c>
      <c r="AG518" t="s">
        <v>68</v>
      </c>
      <c r="AH518" t="s">
        <v>68</v>
      </c>
      <c r="AI518" t="s">
        <v>68</v>
      </c>
      <c r="AJ518" t="s">
        <v>68</v>
      </c>
    </row>
    <row r="519" spans="1:37">
      <c r="A519">
        <v>7</v>
      </c>
      <c r="B519" t="s">
        <v>1221</v>
      </c>
      <c r="C519" t="s">
        <v>507</v>
      </c>
      <c r="D519" t="s">
        <v>1222</v>
      </c>
      <c r="E519" t="s">
        <v>18</v>
      </c>
      <c r="F519" t="s">
        <v>1380</v>
      </c>
      <c r="G519" t="s">
        <v>1381</v>
      </c>
      <c r="H519" t="s">
        <v>61</v>
      </c>
      <c r="I519" t="s">
        <v>1224</v>
      </c>
      <c r="J519" s="155">
        <v>44055</v>
      </c>
      <c r="L519" t="s">
        <v>2420</v>
      </c>
      <c r="M519" t="s">
        <v>2421</v>
      </c>
      <c r="N519" t="s">
        <v>64</v>
      </c>
      <c r="O519" t="s">
        <v>487</v>
      </c>
      <c r="P519" t="s">
        <v>230</v>
      </c>
      <c r="Q519">
        <v>11280346</v>
      </c>
      <c r="R519" s="143" t="s">
        <v>66</v>
      </c>
      <c r="S519">
        <v>46</v>
      </c>
      <c r="T519" t="s">
        <v>1490</v>
      </c>
      <c r="U519">
        <v>4263547814</v>
      </c>
      <c r="V519" t="s">
        <v>1394</v>
      </c>
      <c r="W519" t="s">
        <v>67</v>
      </c>
      <c r="X519" t="s">
        <v>67</v>
      </c>
      <c r="Y519" t="s">
        <v>67</v>
      </c>
      <c r="Z519" t="s">
        <v>68</v>
      </c>
      <c r="AA519" t="s">
        <v>68</v>
      </c>
      <c r="AB519" t="s">
        <v>68</v>
      </c>
      <c r="AC519" t="s">
        <v>67</v>
      </c>
      <c r="AD519" t="s">
        <v>67</v>
      </c>
      <c r="AE519" t="s">
        <v>67</v>
      </c>
      <c r="AF519" t="s">
        <v>68</v>
      </c>
      <c r="AG519" t="s">
        <v>68</v>
      </c>
      <c r="AH519" t="s">
        <v>67</v>
      </c>
      <c r="AI519" t="s">
        <v>68</v>
      </c>
      <c r="AJ519" t="s">
        <v>68</v>
      </c>
      <c r="AK519" t="s">
        <v>1395</v>
      </c>
    </row>
    <row r="520" spans="1:37">
      <c r="A520">
        <v>8</v>
      </c>
      <c r="B520" t="s">
        <v>1221</v>
      </c>
      <c r="C520" t="s">
        <v>507</v>
      </c>
      <c r="D520" t="s">
        <v>1222</v>
      </c>
      <c r="E520" t="s">
        <v>18</v>
      </c>
      <c r="F520" t="s">
        <v>1380</v>
      </c>
      <c r="G520" t="s">
        <v>1381</v>
      </c>
      <c r="H520" t="s">
        <v>61</v>
      </c>
      <c r="I520" t="s">
        <v>1224</v>
      </c>
      <c r="J520" s="155">
        <v>44055</v>
      </c>
      <c r="L520" t="s">
        <v>2422</v>
      </c>
      <c r="M520" t="s">
        <v>2423</v>
      </c>
      <c r="N520" t="s">
        <v>90</v>
      </c>
      <c r="O520" t="s">
        <v>752</v>
      </c>
      <c r="P520" t="s">
        <v>1396</v>
      </c>
      <c r="Q520">
        <v>23169533</v>
      </c>
      <c r="R520" s="143" t="s">
        <v>66</v>
      </c>
      <c r="S520">
        <v>42</v>
      </c>
      <c r="T520" t="s">
        <v>1490</v>
      </c>
      <c r="U520">
        <v>4264584126</v>
      </c>
      <c r="V520" t="s">
        <v>1397</v>
      </c>
      <c r="W520" t="s">
        <v>68</v>
      </c>
      <c r="X520" t="s">
        <v>67</v>
      </c>
      <c r="Y520" t="s">
        <v>67</v>
      </c>
      <c r="Z520" t="s">
        <v>67</v>
      </c>
      <c r="AA520" t="s">
        <v>68</v>
      </c>
      <c r="AB520" t="s">
        <v>67</v>
      </c>
      <c r="AC520" t="s">
        <v>68</v>
      </c>
      <c r="AD520" t="s">
        <v>68</v>
      </c>
      <c r="AE520" t="s">
        <v>67</v>
      </c>
      <c r="AF520" t="s">
        <v>68</v>
      </c>
      <c r="AG520" t="s">
        <v>68</v>
      </c>
      <c r="AH520" t="s">
        <v>67</v>
      </c>
      <c r="AI520" t="s">
        <v>68</v>
      </c>
      <c r="AJ520" t="s">
        <v>68</v>
      </c>
    </row>
    <row r="521" spans="1:37">
      <c r="A521">
        <v>9</v>
      </c>
      <c r="B521" t="s">
        <v>1221</v>
      </c>
      <c r="C521" t="s">
        <v>507</v>
      </c>
      <c r="D521" t="s">
        <v>1222</v>
      </c>
      <c r="E521" t="s">
        <v>18</v>
      </c>
      <c r="F521" t="s">
        <v>1380</v>
      </c>
      <c r="G521" t="s">
        <v>1381</v>
      </c>
      <c r="H521" t="s">
        <v>61</v>
      </c>
      <c r="I521" t="s">
        <v>1224</v>
      </c>
      <c r="J521" s="155">
        <v>44055</v>
      </c>
      <c r="L521" t="s">
        <v>2424</v>
      </c>
      <c r="M521" t="s">
        <v>2425</v>
      </c>
      <c r="N521" t="s">
        <v>487</v>
      </c>
      <c r="P521" t="s">
        <v>1398</v>
      </c>
      <c r="Q521">
        <v>25390218</v>
      </c>
      <c r="R521" s="143" t="s">
        <v>66</v>
      </c>
      <c r="S521">
        <v>27</v>
      </c>
      <c r="T521" t="s">
        <v>1490</v>
      </c>
      <c r="U521">
        <v>2518871568</v>
      </c>
      <c r="W521" t="s">
        <v>67</v>
      </c>
      <c r="X521" t="s">
        <v>67</v>
      </c>
      <c r="Y521" t="s">
        <v>67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67</v>
      </c>
      <c r="AF521" t="s">
        <v>67</v>
      </c>
      <c r="AG521" t="s">
        <v>68</v>
      </c>
      <c r="AH521" t="s">
        <v>68</v>
      </c>
      <c r="AI521" t="s">
        <v>68</v>
      </c>
      <c r="AJ521" t="s">
        <v>68</v>
      </c>
    </row>
    <row r="522" spans="1:37">
      <c r="A522">
        <v>10</v>
      </c>
      <c r="B522" t="s">
        <v>1221</v>
      </c>
      <c r="C522" t="s">
        <v>507</v>
      </c>
      <c r="D522" t="s">
        <v>1222</v>
      </c>
      <c r="E522" t="s">
        <v>18</v>
      </c>
      <c r="F522" t="s">
        <v>1380</v>
      </c>
      <c r="G522" t="s">
        <v>1381</v>
      </c>
      <c r="H522" t="s">
        <v>61</v>
      </c>
      <c r="I522" t="s">
        <v>1224</v>
      </c>
      <c r="J522" s="155">
        <v>44055</v>
      </c>
      <c r="L522" t="s">
        <v>2426</v>
      </c>
      <c r="M522" t="s">
        <v>2427</v>
      </c>
      <c r="N522" t="s">
        <v>1399</v>
      </c>
      <c r="P522" t="s">
        <v>1400</v>
      </c>
      <c r="Q522">
        <v>17013768</v>
      </c>
      <c r="R522" s="143" t="s">
        <v>66</v>
      </c>
      <c r="S522">
        <v>38</v>
      </c>
      <c r="T522" t="s">
        <v>1490</v>
      </c>
      <c r="U522">
        <v>4145121534</v>
      </c>
      <c r="V522" t="s">
        <v>1401</v>
      </c>
      <c r="W522" t="s">
        <v>67</v>
      </c>
      <c r="X522" t="s">
        <v>67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67</v>
      </c>
      <c r="AF522" t="s">
        <v>67</v>
      </c>
      <c r="AG522" t="s">
        <v>68</v>
      </c>
      <c r="AH522" t="s">
        <v>68</v>
      </c>
      <c r="AI522" t="s">
        <v>68</v>
      </c>
      <c r="AJ522" t="s">
        <v>68</v>
      </c>
    </row>
    <row r="523" spans="1:37">
      <c r="A523">
        <v>11</v>
      </c>
      <c r="B523" t="s">
        <v>1221</v>
      </c>
      <c r="C523" t="s">
        <v>507</v>
      </c>
      <c r="D523" t="s">
        <v>1222</v>
      </c>
      <c r="E523" t="s">
        <v>18</v>
      </c>
      <c r="F523" t="s">
        <v>1380</v>
      </c>
      <c r="G523" t="s">
        <v>1381</v>
      </c>
      <c r="H523" t="s">
        <v>61</v>
      </c>
      <c r="I523" t="s">
        <v>1224</v>
      </c>
      <c r="J523" s="155">
        <v>44055</v>
      </c>
      <c r="L523" t="s">
        <v>2428</v>
      </c>
      <c r="M523" t="s">
        <v>2429</v>
      </c>
      <c r="N523" t="s">
        <v>1402</v>
      </c>
      <c r="O523" t="s">
        <v>1358</v>
      </c>
      <c r="P523" t="s">
        <v>1058</v>
      </c>
      <c r="Q523">
        <v>19348087</v>
      </c>
      <c r="R523" s="143" t="s">
        <v>66</v>
      </c>
      <c r="S523">
        <v>33</v>
      </c>
      <c r="T523" t="s">
        <v>1490</v>
      </c>
      <c r="U523">
        <v>4147584571</v>
      </c>
      <c r="W523" t="s">
        <v>67</v>
      </c>
      <c r="X523" t="s">
        <v>67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67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</row>
    <row r="524" spans="1:37">
      <c r="A524">
        <v>12</v>
      </c>
      <c r="B524" t="s">
        <v>1221</v>
      </c>
      <c r="C524" t="s">
        <v>507</v>
      </c>
      <c r="D524" t="s">
        <v>1222</v>
      </c>
      <c r="E524" t="s">
        <v>18</v>
      </c>
      <c r="F524" t="s">
        <v>1380</v>
      </c>
      <c r="G524" t="s">
        <v>1381</v>
      </c>
      <c r="H524" t="s">
        <v>61</v>
      </c>
      <c r="I524" t="s">
        <v>1224</v>
      </c>
      <c r="J524" s="155">
        <v>44055</v>
      </c>
      <c r="L524" t="s">
        <v>2430</v>
      </c>
      <c r="M524" t="s">
        <v>2431</v>
      </c>
      <c r="N524" t="s">
        <v>1250</v>
      </c>
      <c r="P524" t="s">
        <v>1403</v>
      </c>
      <c r="Q524">
        <v>18997951</v>
      </c>
      <c r="R524" s="143" t="s">
        <v>66</v>
      </c>
      <c r="S524">
        <v>45</v>
      </c>
      <c r="T524" t="s">
        <v>1490</v>
      </c>
      <c r="U524">
        <v>4168504724</v>
      </c>
      <c r="V524" t="s">
        <v>1404</v>
      </c>
      <c r="W524" t="s">
        <v>67</v>
      </c>
      <c r="X524" t="s">
        <v>67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67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</row>
    <row r="525" spans="1:37">
      <c r="A525">
        <v>13</v>
      </c>
      <c r="B525" t="s">
        <v>1221</v>
      </c>
      <c r="C525" t="s">
        <v>507</v>
      </c>
      <c r="D525" t="s">
        <v>1222</v>
      </c>
      <c r="E525" t="s">
        <v>18</v>
      </c>
      <c r="F525" t="s">
        <v>1380</v>
      </c>
      <c r="G525" t="s">
        <v>1381</v>
      </c>
      <c r="H525" t="s">
        <v>61</v>
      </c>
      <c r="I525" t="s">
        <v>1224</v>
      </c>
      <c r="J525" s="155">
        <v>44055</v>
      </c>
      <c r="L525" t="s">
        <v>2432</v>
      </c>
      <c r="M525" t="s">
        <v>2433</v>
      </c>
      <c r="N525" t="s">
        <v>891</v>
      </c>
      <c r="O525" t="s">
        <v>891</v>
      </c>
      <c r="P525" t="s">
        <v>1405</v>
      </c>
      <c r="Q525">
        <v>20473993</v>
      </c>
      <c r="R525" s="143" t="s">
        <v>66</v>
      </c>
      <c r="S525">
        <v>30</v>
      </c>
      <c r="T525" t="s">
        <v>1490</v>
      </c>
      <c r="U525">
        <v>4245000670</v>
      </c>
      <c r="V525" t="s">
        <v>1406</v>
      </c>
      <c r="W525" t="s">
        <v>67</v>
      </c>
      <c r="X525" t="s">
        <v>67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67</v>
      </c>
      <c r="AF525" t="s">
        <v>67</v>
      </c>
      <c r="AG525" t="s">
        <v>68</v>
      </c>
      <c r="AH525" t="s">
        <v>68</v>
      </c>
      <c r="AI525" t="s">
        <v>68</v>
      </c>
      <c r="AJ525" t="s">
        <v>68</v>
      </c>
    </row>
    <row r="526" spans="1:37">
      <c r="A526">
        <v>14</v>
      </c>
      <c r="B526" t="s">
        <v>1221</v>
      </c>
      <c r="C526" t="s">
        <v>507</v>
      </c>
      <c r="D526" t="s">
        <v>1222</v>
      </c>
      <c r="E526" t="s">
        <v>18</v>
      </c>
      <c r="F526" t="s">
        <v>1380</v>
      </c>
      <c r="G526" t="s">
        <v>1381</v>
      </c>
      <c r="H526" t="s">
        <v>61</v>
      </c>
      <c r="I526" t="s">
        <v>1224</v>
      </c>
      <c r="J526" s="155">
        <v>44055</v>
      </c>
      <c r="L526" t="s">
        <v>2434</v>
      </c>
      <c r="M526" t="s">
        <v>2435</v>
      </c>
      <c r="N526" t="s">
        <v>891</v>
      </c>
      <c r="O526" t="s">
        <v>962</v>
      </c>
      <c r="P526" t="s">
        <v>161</v>
      </c>
      <c r="Q526">
        <v>13566929</v>
      </c>
      <c r="R526" s="143" t="s">
        <v>66</v>
      </c>
      <c r="S526">
        <v>57</v>
      </c>
      <c r="T526" t="s">
        <v>1501</v>
      </c>
      <c r="U526">
        <v>4145724151</v>
      </c>
      <c r="W526" t="s">
        <v>68</v>
      </c>
      <c r="X526" t="s">
        <v>67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67</v>
      </c>
      <c r="AF526" t="s">
        <v>67</v>
      </c>
      <c r="AG526" t="s">
        <v>68</v>
      </c>
      <c r="AH526" t="s">
        <v>68</v>
      </c>
      <c r="AI526" t="s">
        <v>68</v>
      </c>
      <c r="AJ526" t="s">
        <v>67</v>
      </c>
    </row>
    <row r="527" spans="1:37">
      <c r="A527">
        <v>15</v>
      </c>
      <c r="B527" t="s">
        <v>1221</v>
      </c>
      <c r="C527" t="s">
        <v>507</v>
      </c>
      <c r="D527" t="s">
        <v>1222</v>
      </c>
      <c r="E527" t="s">
        <v>18</v>
      </c>
      <c r="F527" t="s">
        <v>1380</v>
      </c>
      <c r="G527" t="s">
        <v>1381</v>
      </c>
      <c r="H527" t="s">
        <v>61</v>
      </c>
      <c r="I527" t="s">
        <v>1224</v>
      </c>
      <c r="J527" s="155">
        <v>44055</v>
      </c>
      <c r="L527" t="s">
        <v>2436</v>
      </c>
      <c r="M527" t="s">
        <v>2437</v>
      </c>
      <c r="N527" t="s">
        <v>1407</v>
      </c>
      <c r="O527" t="s">
        <v>1005</v>
      </c>
      <c r="P527" t="s">
        <v>1408</v>
      </c>
      <c r="Q527">
        <v>15674001</v>
      </c>
      <c r="R527" s="143" t="s">
        <v>66</v>
      </c>
      <c r="S527">
        <v>40</v>
      </c>
      <c r="T527" t="s">
        <v>1490</v>
      </c>
      <c r="U527">
        <v>2518871536</v>
      </c>
      <c r="V527" t="s">
        <v>1409</v>
      </c>
      <c r="W527" t="s">
        <v>68</v>
      </c>
      <c r="X527" t="s">
        <v>67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67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</row>
    <row r="528" spans="1:37">
      <c r="A528">
        <v>16</v>
      </c>
      <c r="B528" t="s">
        <v>1221</v>
      </c>
      <c r="C528" t="s">
        <v>507</v>
      </c>
      <c r="D528" t="s">
        <v>1222</v>
      </c>
      <c r="E528" t="s">
        <v>18</v>
      </c>
      <c r="F528" t="s">
        <v>1380</v>
      </c>
      <c r="G528" t="s">
        <v>1381</v>
      </c>
      <c r="H528" t="s">
        <v>61</v>
      </c>
      <c r="I528" t="s">
        <v>1224</v>
      </c>
      <c r="J528" s="155">
        <v>44055</v>
      </c>
      <c r="L528" t="s">
        <v>2438</v>
      </c>
      <c r="M528" t="s">
        <v>2439</v>
      </c>
      <c r="N528" t="s">
        <v>1410</v>
      </c>
      <c r="O528" t="s">
        <v>1269</v>
      </c>
      <c r="P528" t="s">
        <v>1411</v>
      </c>
      <c r="Q528">
        <v>21143930</v>
      </c>
      <c r="R528" s="143" t="s">
        <v>66</v>
      </c>
      <c r="S528">
        <v>26</v>
      </c>
      <c r="T528" t="s">
        <v>1490</v>
      </c>
      <c r="U528">
        <v>2518870033</v>
      </c>
      <c r="W528" t="s">
        <v>68</v>
      </c>
      <c r="X528" t="s">
        <v>67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67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</row>
    <row r="529" spans="1:36">
      <c r="A529">
        <v>17</v>
      </c>
      <c r="B529" t="s">
        <v>1221</v>
      </c>
      <c r="C529" t="s">
        <v>507</v>
      </c>
      <c r="D529" t="s">
        <v>1222</v>
      </c>
      <c r="E529" t="s">
        <v>18</v>
      </c>
      <c r="F529" t="s">
        <v>1380</v>
      </c>
      <c r="G529" t="s">
        <v>1381</v>
      </c>
      <c r="H529" t="s">
        <v>61</v>
      </c>
      <c r="I529" t="s">
        <v>1224</v>
      </c>
      <c r="J529" s="155">
        <v>44055</v>
      </c>
      <c r="L529" t="s">
        <v>2440</v>
      </c>
      <c r="M529" t="s">
        <v>2441</v>
      </c>
      <c r="N529" t="s">
        <v>985</v>
      </c>
      <c r="O529" t="s">
        <v>487</v>
      </c>
      <c r="P529" t="s">
        <v>1412</v>
      </c>
      <c r="Q529">
        <v>18950368</v>
      </c>
      <c r="R529" s="143" t="s">
        <v>66</v>
      </c>
      <c r="S529">
        <v>35</v>
      </c>
      <c r="T529" t="s">
        <v>1490</v>
      </c>
      <c r="U529">
        <v>4245439879</v>
      </c>
      <c r="V529" t="s">
        <v>1413</v>
      </c>
      <c r="W529" t="s">
        <v>68</v>
      </c>
      <c r="X529" t="s">
        <v>67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67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</row>
    <row r="530" spans="1:36">
      <c r="A530">
        <v>18</v>
      </c>
      <c r="B530" t="s">
        <v>1221</v>
      </c>
      <c r="C530" t="s">
        <v>507</v>
      </c>
      <c r="D530" t="s">
        <v>1222</v>
      </c>
      <c r="E530" t="s">
        <v>18</v>
      </c>
      <c r="F530" t="s">
        <v>1380</v>
      </c>
      <c r="G530" t="s">
        <v>1381</v>
      </c>
      <c r="H530" t="s">
        <v>61</v>
      </c>
      <c r="I530" t="s">
        <v>1224</v>
      </c>
      <c r="J530" s="155">
        <v>44055</v>
      </c>
      <c r="L530" t="s">
        <v>2442</v>
      </c>
      <c r="M530" t="s">
        <v>2443</v>
      </c>
      <c r="N530" t="s">
        <v>180</v>
      </c>
      <c r="O530" t="s">
        <v>122</v>
      </c>
      <c r="P530" t="s">
        <v>1414</v>
      </c>
      <c r="Q530">
        <v>9554862</v>
      </c>
      <c r="R530" s="143" t="s">
        <v>66</v>
      </c>
      <c r="S530">
        <v>54</v>
      </c>
      <c r="T530" t="s">
        <v>1501</v>
      </c>
      <c r="U530">
        <v>2518870377</v>
      </c>
      <c r="V530" t="s">
        <v>1415</v>
      </c>
      <c r="W530" t="s">
        <v>68</v>
      </c>
      <c r="X530" t="s">
        <v>67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67</v>
      </c>
      <c r="AF530" t="s">
        <v>68</v>
      </c>
      <c r="AG530" t="s">
        <v>68</v>
      </c>
      <c r="AH530" t="s">
        <v>68</v>
      </c>
      <c r="AI530" t="s">
        <v>68</v>
      </c>
      <c r="AJ530" t="s">
        <v>67</v>
      </c>
    </row>
    <row r="531" spans="1:36">
      <c r="A531">
        <v>19</v>
      </c>
      <c r="B531" t="s">
        <v>1221</v>
      </c>
      <c r="C531" t="s">
        <v>507</v>
      </c>
      <c r="D531" t="s">
        <v>1222</v>
      </c>
      <c r="E531" t="s">
        <v>18</v>
      </c>
      <c r="F531" t="s">
        <v>1380</v>
      </c>
      <c r="G531" t="s">
        <v>1381</v>
      </c>
      <c r="H531" t="s">
        <v>61</v>
      </c>
      <c r="I531" t="s">
        <v>1224</v>
      </c>
      <c r="J531" s="155">
        <v>44055</v>
      </c>
      <c r="L531" t="s">
        <v>2377</v>
      </c>
      <c r="M531" t="s">
        <v>2378</v>
      </c>
      <c r="N531" t="s">
        <v>803</v>
      </c>
      <c r="O531" t="s">
        <v>1416</v>
      </c>
      <c r="P531" t="s">
        <v>1417</v>
      </c>
      <c r="Q531">
        <v>24614050</v>
      </c>
      <c r="R531" s="143" t="s">
        <v>66</v>
      </c>
      <c r="S531">
        <v>25</v>
      </c>
      <c r="T531" t="s">
        <v>1490</v>
      </c>
      <c r="U531">
        <v>4245208220</v>
      </c>
      <c r="V531" t="s">
        <v>1418</v>
      </c>
      <c r="W531" t="s">
        <v>68</v>
      </c>
      <c r="X531" t="s">
        <v>67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67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</row>
    <row r="532" spans="1:36">
      <c r="A532">
        <v>20</v>
      </c>
      <c r="B532" t="s">
        <v>1221</v>
      </c>
      <c r="C532" t="s">
        <v>507</v>
      </c>
      <c r="D532" t="s">
        <v>1222</v>
      </c>
      <c r="E532" t="s">
        <v>18</v>
      </c>
      <c r="F532" t="s">
        <v>1380</v>
      </c>
      <c r="G532" t="s">
        <v>1381</v>
      </c>
      <c r="H532" t="s">
        <v>61</v>
      </c>
      <c r="I532" t="s">
        <v>1224</v>
      </c>
      <c r="J532" s="155">
        <v>44055</v>
      </c>
      <c r="L532" t="s">
        <v>2438</v>
      </c>
      <c r="M532" t="s">
        <v>2444</v>
      </c>
      <c r="N532" t="s">
        <v>1323</v>
      </c>
      <c r="O532" t="s">
        <v>861</v>
      </c>
      <c r="P532" t="s">
        <v>1419</v>
      </c>
      <c r="Q532">
        <v>21143129</v>
      </c>
      <c r="R532" s="143" t="s">
        <v>66</v>
      </c>
      <c r="S532">
        <v>28</v>
      </c>
      <c r="T532" t="s">
        <v>1490</v>
      </c>
      <c r="U532">
        <v>4245525169</v>
      </c>
      <c r="V532" t="s">
        <v>1420</v>
      </c>
      <c r="W532" t="s">
        <v>68</v>
      </c>
      <c r="X532" t="s">
        <v>67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67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</row>
    <row r="533" spans="1:36">
      <c r="A533">
        <v>21</v>
      </c>
      <c r="B533" t="s">
        <v>1221</v>
      </c>
      <c r="C533" t="s">
        <v>507</v>
      </c>
      <c r="D533" t="s">
        <v>1222</v>
      </c>
      <c r="E533" t="s">
        <v>18</v>
      </c>
      <c r="F533" t="s">
        <v>1380</v>
      </c>
      <c r="G533" t="s">
        <v>1381</v>
      </c>
      <c r="H533" t="s">
        <v>61</v>
      </c>
      <c r="I533" t="s">
        <v>1224</v>
      </c>
      <c r="J533" s="155">
        <v>44055</v>
      </c>
      <c r="L533" t="s">
        <v>2445</v>
      </c>
      <c r="M533" t="s">
        <v>2446</v>
      </c>
      <c r="N533" t="s">
        <v>506</v>
      </c>
      <c r="O533" t="s">
        <v>82</v>
      </c>
      <c r="P533" t="s">
        <v>1421</v>
      </c>
      <c r="Q533">
        <v>18105595</v>
      </c>
      <c r="R533" s="143" t="s">
        <v>66</v>
      </c>
      <c r="S533">
        <v>33</v>
      </c>
      <c r="T533" t="s">
        <v>1490</v>
      </c>
      <c r="U533">
        <v>4245208220</v>
      </c>
      <c r="V533" t="s">
        <v>1422</v>
      </c>
      <c r="W533" t="s">
        <v>68</v>
      </c>
      <c r="X533" t="s">
        <v>67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67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</row>
    <row r="534" spans="1:36">
      <c r="A534">
        <v>22</v>
      </c>
      <c r="B534" t="s">
        <v>1221</v>
      </c>
      <c r="C534" t="s">
        <v>507</v>
      </c>
      <c r="D534" t="s">
        <v>1222</v>
      </c>
      <c r="E534" t="s">
        <v>18</v>
      </c>
      <c r="F534" t="s">
        <v>1380</v>
      </c>
      <c r="G534" t="s">
        <v>1381</v>
      </c>
      <c r="H534" t="s">
        <v>61</v>
      </c>
      <c r="I534" t="s">
        <v>1224</v>
      </c>
      <c r="J534" s="155">
        <v>44055</v>
      </c>
      <c r="L534" t="s">
        <v>2447</v>
      </c>
      <c r="M534" t="s">
        <v>2448</v>
      </c>
      <c r="N534" t="s">
        <v>1423</v>
      </c>
      <c r="O534" t="s">
        <v>1424</v>
      </c>
      <c r="P534" t="s">
        <v>1425</v>
      </c>
      <c r="Q534">
        <v>15228586</v>
      </c>
      <c r="R534" s="143" t="s">
        <v>66</v>
      </c>
      <c r="S534">
        <v>39</v>
      </c>
      <c r="T534" t="s">
        <v>1490</v>
      </c>
      <c r="U534">
        <v>4145099781</v>
      </c>
      <c r="V534" t="s">
        <v>1426</v>
      </c>
      <c r="W534" t="s">
        <v>68</v>
      </c>
      <c r="X534" t="s">
        <v>67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67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</row>
    <row r="535" spans="1:36">
      <c r="A535">
        <v>23</v>
      </c>
      <c r="B535" t="s">
        <v>1221</v>
      </c>
      <c r="C535" t="s">
        <v>507</v>
      </c>
      <c r="D535" t="s">
        <v>1222</v>
      </c>
      <c r="E535" t="s">
        <v>18</v>
      </c>
      <c r="F535" t="s">
        <v>1380</v>
      </c>
      <c r="G535" t="s">
        <v>1381</v>
      </c>
      <c r="H535" t="s">
        <v>61</v>
      </c>
      <c r="I535" t="s">
        <v>1224</v>
      </c>
      <c r="J535" s="155">
        <v>44055</v>
      </c>
      <c r="L535" t="s">
        <v>2449</v>
      </c>
      <c r="M535" t="s">
        <v>2450</v>
      </c>
      <c r="N535" t="s">
        <v>1302</v>
      </c>
      <c r="O535" t="s">
        <v>1333</v>
      </c>
      <c r="P535" t="s">
        <v>1427</v>
      </c>
      <c r="Q535">
        <v>15597238</v>
      </c>
      <c r="R535" s="143" t="s">
        <v>66</v>
      </c>
      <c r="S535">
        <v>38</v>
      </c>
      <c r="T535" t="s">
        <v>1490</v>
      </c>
      <c r="U535">
        <v>4169547660</v>
      </c>
      <c r="V535" t="s">
        <v>1428</v>
      </c>
      <c r="W535" t="s">
        <v>68</v>
      </c>
      <c r="X535" t="s">
        <v>67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67</v>
      </c>
      <c r="AF535" t="s">
        <v>68</v>
      </c>
      <c r="AG535" t="s">
        <v>68</v>
      </c>
      <c r="AH535" t="s">
        <v>68</v>
      </c>
      <c r="AI535" t="s">
        <v>68</v>
      </c>
      <c r="AJ535" t="s">
        <v>68</v>
      </c>
    </row>
    <row r="536" spans="1:36">
      <c r="A536">
        <v>24</v>
      </c>
      <c r="B536" t="s">
        <v>1221</v>
      </c>
      <c r="C536" t="s">
        <v>507</v>
      </c>
      <c r="D536" t="s">
        <v>1222</v>
      </c>
      <c r="E536" t="s">
        <v>18</v>
      </c>
      <c r="F536" t="s">
        <v>1380</v>
      </c>
      <c r="G536" t="s">
        <v>1381</v>
      </c>
      <c r="H536" t="s">
        <v>61</v>
      </c>
      <c r="I536" t="s">
        <v>1224</v>
      </c>
      <c r="J536" s="155">
        <v>44055</v>
      </c>
      <c r="L536" t="s">
        <v>2336</v>
      </c>
      <c r="M536" t="s">
        <v>2337</v>
      </c>
      <c r="N536" t="s">
        <v>120</v>
      </c>
      <c r="O536" t="s">
        <v>1429</v>
      </c>
      <c r="P536" t="s">
        <v>619</v>
      </c>
      <c r="Q536">
        <v>15667604</v>
      </c>
      <c r="R536" s="143" t="s">
        <v>66</v>
      </c>
      <c r="S536">
        <v>39</v>
      </c>
      <c r="T536" t="s">
        <v>1490</v>
      </c>
      <c r="U536">
        <v>4145552050</v>
      </c>
      <c r="V536" t="s">
        <v>1430</v>
      </c>
      <c r="W536" t="s">
        <v>68</v>
      </c>
      <c r="X536" t="s">
        <v>67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67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</row>
    <row r="537" spans="1:36">
      <c r="A537">
        <v>25</v>
      </c>
      <c r="B537" t="s">
        <v>1221</v>
      </c>
      <c r="C537" t="s">
        <v>507</v>
      </c>
      <c r="D537" t="s">
        <v>1222</v>
      </c>
      <c r="E537" t="s">
        <v>18</v>
      </c>
      <c r="F537" t="s">
        <v>1380</v>
      </c>
      <c r="G537" t="s">
        <v>1381</v>
      </c>
      <c r="H537" t="s">
        <v>61</v>
      </c>
      <c r="I537" t="s">
        <v>1224</v>
      </c>
      <c r="J537" s="155">
        <v>44055</v>
      </c>
      <c r="L537" t="s">
        <v>2451</v>
      </c>
      <c r="M537" t="s">
        <v>2452</v>
      </c>
      <c r="N537" t="s">
        <v>1431</v>
      </c>
      <c r="P537" t="s">
        <v>1432</v>
      </c>
      <c r="Q537">
        <v>1437218</v>
      </c>
      <c r="R537" s="143" t="s">
        <v>66</v>
      </c>
      <c r="S537">
        <v>89</v>
      </c>
      <c r="T537" t="s">
        <v>1501</v>
      </c>
      <c r="U537">
        <v>4245468355</v>
      </c>
      <c r="V537" t="s">
        <v>1433</v>
      </c>
      <c r="W537" t="s">
        <v>68</v>
      </c>
      <c r="X537" t="s">
        <v>67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67</v>
      </c>
      <c r="AE537" t="s">
        <v>67</v>
      </c>
      <c r="AF537" t="s">
        <v>68</v>
      </c>
      <c r="AG537" t="s">
        <v>68</v>
      </c>
      <c r="AH537" t="s">
        <v>68</v>
      </c>
      <c r="AI537" t="s">
        <v>68</v>
      </c>
      <c r="AJ537" t="s">
        <v>67</v>
      </c>
    </row>
    <row r="538" spans="1:36">
      <c r="A538">
        <v>26</v>
      </c>
      <c r="B538" t="s">
        <v>1221</v>
      </c>
      <c r="C538" t="s">
        <v>507</v>
      </c>
      <c r="D538" t="s">
        <v>1222</v>
      </c>
      <c r="E538" t="s">
        <v>18</v>
      </c>
      <c r="F538" t="s">
        <v>1380</v>
      </c>
      <c r="G538" t="s">
        <v>1381</v>
      </c>
      <c r="H538" t="s">
        <v>61</v>
      </c>
      <c r="I538" t="s">
        <v>1224</v>
      </c>
      <c r="J538" s="155">
        <v>44055</v>
      </c>
      <c r="L538" t="s">
        <v>2442</v>
      </c>
      <c r="M538" t="s">
        <v>2453</v>
      </c>
      <c r="N538" t="s">
        <v>1028</v>
      </c>
      <c r="P538" t="s">
        <v>1434</v>
      </c>
      <c r="Q538">
        <v>9554050</v>
      </c>
      <c r="R538" s="143" t="s">
        <v>66</v>
      </c>
      <c r="S538">
        <v>56</v>
      </c>
      <c r="T538" t="s">
        <v>1501</v>
      </c>
      <c r="U538">
        <v>4245468355</v>
      </c>
      <c r="V538" t="s">
        <v>1433</v>
      </c>
      <c r="W538" t="s">
        <v>68</v>
      </c>
      <c r="X538" t="s">
        <v>67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67</v>
      </c>
      <c r="AF538" t="s">
        <v>68</v>
      </c>
      <c r="AG538" t="s">
        <v>68</v>
      </c>
      <c r="AH538" t="s">
        <v>68</v>
      </c>
      <c r="AI538" t="s">
        <v>68</v>
      </c>
      <c r="AJ538" t="s">
        <v>67</v>
      </c>
    </row>
    <row r="539" spans="1:36">
      <c r="A539">
        <v>27</v>
      </c>
      <c r="B539" t="s">
        <v>1221</v>
      </c>
      <c r="C539" t="s">
        <v>507</v>
      </c>
      <c r="D539" t="s">
        <v>1222</v>
      </c>
      <c r="E539" t="s">
        <v>18</v>
      </c>
      <c r="F539" t="s">
        <v>1380</v>
      </c>
      <c r="G539" t="s">
        <v>1381</v>
      </c>
      <c r="H539" t="s">
        <v>61</v>
      </c>
      <c r="I539" t="s">
        <v>1224</v>
      </c>
      <c r="J539" s="155">
        <v>44055</v>
      </c>
      <c r="L539" t="s">
        <v>2454</v>
      </c>
      <c r="M539" t="s">
        <v>2455</v>
      </c>
      <c r="N539" t="s">
        <v>1005</v>
      </c>
      <c r="P539" t="s">
        <v>756</v>
      </c>
      <c r="Q539">
        <v>12244058</v>
      </c>
      <c r="R539" s="143" t="s">
        <v>66</v>
      </c>
      <c r="S539">
        <v>45</v>
      </c>
      <c r="T539" t="s">
        <v>1490</v>
      </c>
      <c r="U539">
        <v>4245798142</v>
      </c>
      <c r="V539" t="s">
        <v>1435</v>
      </c>
      <c r="W539" t="s">
        <v>68</v>
      </c>
      <c r="X539" t="s">
        <v>67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67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</row>
    <row r="540" spans="1:36">
      <c r="A540">
        <v>28</v>
      </c>
      <c r="B540" t="s">
        <v>1221</v>
      </c>
      <c r="C540" t="s">
        <v>507</v>
      </c>
      <c r="D540" t="s">
        <v>1222</v>
      </c>
      <c r="E540" t="s">
        <v>18</v>
      </c>
      <c r="F540" t="s">
        <v>1380</v>
      </c>
      <c r="G540" t="s">
        <v>1381</v>
      </c>
      <c r="H540" t="s">
        <v>61</v>
      </c>
      <c r="I540" t="s">
        <v>1224</v>
      </c>
      <c r="J540" s="155">
        <v>44055</v>
      </c>
      <c r="L540" t="s">
        <v>2456</v>
      </c>
      <c r="M540" t="s">
        <v>2457</v>
      </c>
      <c r="N540" t="s">
        <v>1436</v>
      </c>
      <c r="P540" t="s">
        <v>230</v>
      </c>
      <c r="Q540">
        <v>7412527</v>
      </c>
      <c r="R540" s="143" t="s">
        <v>66</v>
      </c>
      <c r="S540">
        <v>53</v>
      </c>
      <c r="T540" t="s">
        <v>1501</v>
      </c>
      <c r="U540">
        <v>4168547481</v>
      </c>
      <c r="V540" t="s">
        <v>1437</v>
      </c>
      <c r="W540" t="s">
        <v>68</v>
      </c>
      <c r="X540" t="s">
        <v>67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67</v>
      </c>
      <c r="AF540" t="s">
        <v>68</v>
      </c>
      <c r="AG540" t="s">
        <v>68</v>
      </c>
      <c r="AH540" t="s">
        <v>68</v>
      </c>
      <c r="AI540" t="s">
        <v>68</v>
      </c>
      <c r="AJ540" t="s">
        <v>67</v>
      </c>
    </row>
    <row r="541" spans="1:36">
      <c r="A541">
        <v>29</v>
      </c>
      <c r="B541" t="s">
        <v>1221</v>
      </c>
      <c r="C541" t="s">
        <v>507</v>
      </c>
      <c r="D541" t="s">
        <v>1222</v>
      </c>
      <c r="E541" t="s">
        <v>18</v>
      </c>
      <c r="F541" t="s">
        <v>1380</v>
      </c>
      <c r="G541" t="s">
        <v>1381</v>
      </c>
      <c r="H541" t="s">
        <v>61</v>
      </c>
      <c r="I541" t="s">
        <v>1224</v>
      </c>
      <c r="J541" s="155">
        <v>44055</v>
      </c>
      <c r="L541" t="s">
        <v>2458</v>
      </c>
      <c r="M541" t="s">
        <v>2459</v>
      </c>
      <c r="N541" t="s">
        <v>1438</v>
      </c>
      <c r="P541" t="s">
        <v>161</v>
      </c>
      <c r="Q541">
        <v>3315695</v>
      </c>
      <c r="R541" s="143" t="s">
        <v>66</v>
      </c>
      <c r="S541">
        <v>73</v>
      </c>
      <c r="T541" t="s">
        <v>1501</v>
      </c>
      <c r="U541">
        <v>2518871454</v>
      </c>
      <c r="V541" t="s">
        <v>1439</v>
      </c>
      <c r="W541" t="s">
        <v>68</v>
      </c>
      <c r="X541" t="s">
        <v>67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67</v>
      </c>
      <c r="AF541" t="s">
        <v>68</v>
      </c>
      <c r="AG541" t="s">
        <v>68</v>
      </c>
      <c r="AH541" t="s">
        <v>68</v>
      </c>
      <c r="AI541" t="s">
        <v>68</v>
      </c>
      <c r="AJ541" t="s">
        <v>67</v>
      </c>
    </row>
    <row r="542" spans="1:36">
      <c r="A542">
        <v>30</v>
      </c>
      <c r="B542" t="s">
        <v>1221</v>
      </c>
      <c r="C542" t="s">
        <v>507</v>
      </c>
      <c r="D542" t="s">
        <v>1222</v>
      </c>
      <c r="E542" t="s">
        <v>18</v>
      </c>
      <c r="F542" t="s">
        <v>1380</v>
      </c>
      <c r="G542" t="s">
        <v>1381</v>
      </c>
      <c r="H542" t="s">
        <v>61</v>
      </c>
      <c r="I542" t="s">
        <v>1224</v>
      </c>
      <c r="J542" s="155">
        <v>44055</v>
      </c>
      <c r="L542" t="s">
        <v>2460</v>
      </c>
      <c r="M542" t="s">
        <v>2461</v>
      </c>
      <c r="N542" t="s">
        <v>1440</v>
      </c>
      <c r="P542" t="s">
        <v>1441</v>
      </c>
      <c r="Q542">
        <v>14512544</v>
      </c>
      <c r="R542" s="143" t="s">
        <v>66</v>
      </c>
      <c r="S542">
        <v>42</v>
      </c>
      <c r="T542" t="s">
        <v>1490</v>
      </c>
      <c r="U542">
        <v>4145770951</v>
      </c>
      <c r="V542" t="s">
        <v>1442</v>
      </c>
      <c r="W542" t="s">
        <v>68</v>
      </c>
      <c r="X542" t="s">
        <v>67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67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</row>
    <row r="543" spans="1:36">
      <c r="A543">
        <v>31</v>
      </c>
      <c r="B543" t="s">
        <v>1221</v>
      </c>
      <c r="C543" t="s">
        <v>507</v>
      </c>
      <c r="D543" t="s">
        <v>1222</v>
      </c>
      <c r="E543" t="s">
        <v>18</v>
      </c>
      <c r="F543" t="s">
        <v>1380</v>
      </c>
      <c r="G543" t="s">
        <v>1381</v>
      </c>
      <c r="H543" t="s">
        <v>61</v>
      </c>
      <c r="I543" t="s">
        <v>1224</v>
      </c>
      <c r="J543" s="155">
        <v>44055</v>
      </c>
      <c r="L543" t="s">
        <v>2462</v>
      </c>
      <c r="M543" t="s">
        <v>2463</v>
      </c>
      <c r="N543" t="s">
        <v>793</v>
      </c>
      <c r="O543" t="s">
        <v>1002</v>
      </c>
      <c r="P543" t="s">
        <v>1443</v>
      </c>
      <c r="Q543">
        <v>23904946</v>
      </c>
      <c r="R543" s="143" t="s">
        <v>66</v>
      </c>
      <c r="S543">
        <v>24</v>
      </c>
      <c r="T543" t="s">
        <v>1490</v>
      </c>
      <c r="U543">
        <v>2518871127</v>
      </c>
      <c r="V543" t="s">
        <v>1444</v>
      </c>
      <c r="W543" t="s">
        <v>68</v>
      </c>
      <c r="X543" t="s">
        <v>67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67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</row>
    <row r="544" spans="1:36">
      <c r="A544">
        <v>32</v>
      </c>
      <c r="B544" t="s">
        <v>1221</v>
      </c>
      <c r="C544" t="s">
        <v>507</v>
      </c>
      <c r="D544" t="s">
        <v>1222</v>
      </c>
      <c r="E544" t="s">
        <v>18</v>
      </c>
      <c r="F544" t="s">
        <v>1380</v>
      </c>
      <c r="G544" t="s">
        <v>1381</v>
      </c>
      <c r="H544" t="s">
        <v>61</v>
      </c>
      <c r="I544" t="s">
        <v>1224</v>
      </c>
      <c r="J544" s="155">
        <v>44055</v>
      </c>
      <c r="L544" t="s">
        <v>2464</v>
      </c>
      <c r="M544" t="s">
        <v>2465</v>
      </c>
      <c r="N544" t="s">
        <v>1445</v>
      </c>
      <c r="O544" t="s">
        <v>1446</v>
      </c>
      <c r="P544" t="s">
        <v>1447</v>
      </c>
      <c r="Q544">
        <v>26779360</v>
      </c>
      <c r="R544" s="143" t="s">
        <v>66</v>
      </c>
      <c r="S544">
        <v>21</v>
      </c>
      <c r="T544" t="s">
        <v>1490</v>
      </c>
      <c r="U544">
        <v>4120535431</v>
      </c>
      <c r="V544" t="s">
        <v>1448</v>
      </c>
      <c r="W544" t="s">
        <v>68</v>
      </c>
      <c r="X544" t="s">
        <v>67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67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</row>
    <row r="545" spans="1:36">
      <c r="A545">
        <v>33</v>
      </c>
      <c r="B545" t="s">
        <v>1221</v>
      </c>
      <c r="C545" t="s">
        <v>507</v>
      </c>
      <c r="D545" t="s">
        <v>1222</v>
      </c>
      <c r="E545" t="s">
        <v>18</v>
      </c>
      <c r="F545" t="s">
        <v>1380</v>
      </c>
      <c r="G545" t="s">
        <v>1381</v>
      </c>
      <c r="H545" t="s">
        <v>61</v>
      </c>
      <c r="I545" t="s">
        <v>1224</v>
      </c>
      <c r="J545" s="155">
        <v>44055</v>
      </c>
      <c r="L545" t="s">
        <v>2466</v>
      </c>
      <c r="M545" t="s">
        <v>2467</v>
      </c>
      <c r="N545" t="s">
        <v>1407</v>
      </c>
      <c r="O545" t="s">
        <v>994</v>
      </c>
      <c r="P545" t="s">
        <v>1449</v>
      </c>
      <c r="Q545">
        <v>15732780</v>
      </c>
      <c r="R545" s="143" t="s">
        <v>66</v>
      </c>
      <c r="S545">
        <v>40</v>
      </c>
      <c r="T545" t="s">
        <v>1490</v>
      </c>
      <c r="W545" t="s">
        <v>68</v>
      </c>
      <c r="X545" t="s">
        <v>67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67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</row>
    <row r="546" spans="1:36">
      <c r="A546">
        <v>34</v>
      </c>
      <c r="B546" t="s">
        <v>1221</v>
      </c>
      <c r="C546" t="s">
        <v>507</v>
      </c>
      <c r="D546" t="s">
        <v>1222</v>
      </c>
      <c r="E546" t="s">
        <v>18</v>
      </c>
      <c r="F546" t="s">
        <v>1380</v>
      </c>
      <c r="G546" t="s">
        <v>1381</v>
      </c>
      <c r="H546" t="s">
        <v>61</v>
      </c>
      <c r="I546" t="s">
        <v>1224</v>
      </c>
      <c r="J546" s="155">
        <v>44055</v>
      </c>
      <c r="L546" t="s">
        <v>2468</v>
      </c>
      <c r="M546" t="s">
        <v>2469</v>
      </c>
      <c r="N546" t="s">
        <v>120</v>
      </c>
      <c r="P546" t="s">
        <v>1450</v>
      </c>
      <c r="Q546">
        <v>25814587</v>
      </c>
      <c r="R546" s="143" t="s">
        <v>66</v>
      </c>
      <c r="S546">
        <v>24</v>
      </c>
      <c r="T546" t="s">
        <v>1490</v>
      </c>
      <c r="U546">
        <v>2518871127</v>
      </c>
      <c r="W546" t="s">
        <v>68</v>
      </c>
      <c r="X546" t="s">
        <v>67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67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</row>
    <row r="547" spans="1:36">
      <c r="A547">
        <v>35</v>
      </c>
      <c r="B547" t="s">
        <v>1221</v>
      </c>
      <c r="C547" t="s">
        <v>507</v>
      </c>
      <c r="D547" t="s">
        <v>1222</v>
      </c>
      <c r="E547" t="s">
        <v>18</v>
      </c>
      <c r="F547" t="s">
        <v>1380</v>
      </c>
      <c r="G547" t="s">
        <v>1381</v>
      </c>
      <c r="H547" t="s">
        <v>61</v>
      </c>
      <c r="I547" t="s">
        <v>1224</v>
      </c>
      <c r="J547" s="155">
        <v>44055</v>
      </c>
      <c r="L547" t="s">
        <v>2470</v>
      </c>
      <c r="M547" t="s">
        <v>2471</v>
      </c>
      <c r="N547" t="s">
        <v>734</v>
      </c>
      <c r="O547" t="s">
        <v>985</v>
      </c>
      <c r="P547" t="s">
        <v>1451</v>
      </c>
      <c r="Q547">
        <v>22180861</v>
      </c>
      <c r="R547" s="143" t="s">
        <v>66</v>
      </c>
      <c r="S547">
        <v>27</v>
      </c>
      <c r="T547" t="s">
        <v>1490</v>
      </c>
      <c r="U547">
        <v>4245674984</v>
      </c>
      <c r="W547" t="s">
        <v>68</v>
      </c>
      <c r="X547" t="s">
        <v>67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67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</row>
    <row r="548" spans="1:36">
      <c r="A548">
        <v>36</v>
      </c>
      <c r="B548" t="s">
        <v>1221</v>
      </c>
      <c r="C548" t="s">
        <v>507</v>
      </c>
      <c r="D548" t="s">
        <v>1222</v>
      </c>
      <c r="E548" t="s">
        <v>18</v>
      </c>
      <c r="F548" t="s">
        <v>1380</v>
      </c>
      <c r="G548" t="s">
        <v>1381</v>
      </c>
      <c r="H548" t="s">
        <v>61</v>
      </c>
      <c r="I548" t="s">
        <v>1224</v>
      </c>
      <c r="J548" s="155">
        <v>44055</v>
      </c>
      <c r="L548" t="s">
        <v>2472</v>
      </c>
      <c r="M548" t="s">
        <v>2473</v>
      </c>
      <c r="N548" t="s">
        <v>1240</v>
      </c>
      <c r="P548" t="s">
        <v>1452</v>
      </c>
      <c r="Q548">
        <v>19639461</v>
      </c>
      <c r="R548" s="143" t="s">
        <v>66</v>
      </c>
      <c r="S548">
        <v>33</v>
      </c>
      <c r="T548" t="s">
        <v>1490</v>
      </c>
      <c r="U548">
        <v>4147561916</v>
      </c>
      <c r="V548" t="s">
        <v>1453</v>
      </c>
      <c r="W548" t="s">
        <v>68</v>
      </c>
      <c r="X548" t="s">
        <v>67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67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</row>
    <row r="549" spans="1:36">
      <c r="A549">
        <v>37</v>
      </c>
      <c r="B549" t="s">
        <v>1221</v>
      </c>
      <c r="C549" t="s">
        <v>507</v>
      </c>
      <c r="D549" t="s">
        <v>1222</v>
      </c>
      <c r="E549" t="s">
        <v>18</v>
      </c>
      <c r="F549" t="s">
        <v>1380</v>
      </c>
      <c r="G549" t="s">
        <v>1381</v>
      </c>
      <c r="H549" t="s">
        <v>61</v>
      </c>
      <c r="I549" t="s">
        <v>1224</v>
      </c>
      <c r="J549" s="155">
        <v>44055</v>
      </c>
      <c r="L549" t="s">
        <v>2474</v>
      </c>
      <c r="M549" t="s">
        <v>2475</v>
      </c>
      <c r="N549" t="s">
        <v>998</v>
      </c>
      <c r="P549" t="s">
        <v>671</v>
      </c>
      <c r="Q549">
        <v>2540505</v>
      </c>
      <c r="R549" s="143" t="s">
        <v>66</v>
      </c>
      <c r="S549">
        <v>80</v>
      </c>
      <c r="T549" t="s">
        <v>1501</v>
      </c>
      <c r="W549" t="s">
        <v>68</v>
      </c>
      <c r="X549" t="s">
        <v>67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67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</row>
    <row r="550" spans="1:36">
      <c r="A550">
        <v>38</v>
      </c>
      <c r="B550" t="s">
        <v>1221</v>
      </c>
      <c r="C550" t="s">
        <v>507</v>
      </c>
      <c r="D550" t="s">
        <v>1222</v>
      </c>
      <c r="E550" t="s">
        <v>18</v>
      </c>
      <c r="F550" t="s">
        <v>1380</v>
      </c>
      <c r="G550" t="s">
        <v>1381</v>
      </c>
      <c r="H550" t="s">
        <v>61</v>
      </c>
      <c r="I550" t="s">
        <v>1224</v>
      </c>
      <c r="J550" s="155">
        <v>44055</v>
      </c>
      <c r="L550" t="s">
        <v>2476</v>
      </c>
      <c r="M550" t="s">
        <v>2477</v>
      </c>
      <c r="N550" t="s">
        <v>1454</v>
      </c>
      <c r="P550" t="s">
        <v>1455</v>
      </c>
      <c r="Q550">
        <v>7332225</v>
      </c>
      <c r="R550" s="143" t="s">
        <v>66</v>
      </c>
      <c r="S550">
        <v>74</v>
      </c>
      <c r="T550" t="s">
        <v>1501</v>
      </c>
      <c r="U550">
        <v>2518871205</v>
      </c>
      <c r="W550" t="s">
        <v>68</v>
      </c>
      <c r="X550" t="s">
        <v>67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67</v>
      </c>
      <c r="AF550" t="s">
        <v>67</v>
      </c>
      <c r="AG550" t="s">
        <v>68</v>
      </c>
      <c r="AH550" t="s">
        <v>68</v>
      </c>
      <c r="AI550" t="s">
        <v>68</v>
      </c>
      <c r="AJ550" t="s">
        <v>67</v>
      </c>
    </row>
    <row r="551" spans="1:36">
      <c r="A551">
        <v>39</v>
      </c>
      <c r="B551" t="s">
        <v>1221</v>
      </c>
      <c r="C551" t="s">
        <v>507</v>
      </c>
      <c r="D551" t="s">
        <v>1222</v>
      </c>
      <c r="E551" t="s">
        <v>18</v>
      </c>
      <c r="F551" t="s">
        <v>1380</v>
      </c>
      <c r="G551" t="s">
        <v>1381</v>
      </c>
      <c r="H551" t="s">
        <v>61</v>
      </c>
      <c r="I551" t="s">
        <v>1224</v>
      </c>
      <c r="J551" s="155">
        <v>44055</v>
      </c>
      <c r="L551" t="s">
        <v>2478</v>
      </c>
      <c r="M551" t="s">
        <v>2479</v>
      </c>
      <c r="N551" t="s">
        <v>487</v>
      </c>
      <c r="P551" t="s">
        <v>474</v>
      </c>
      <c r="Q551">
        <v>23566486</v>
      </c>
      <c r="R551" s="143" t="s">
        <v>66</v>
      </c>
      <c r="S551">
        <v>25</v>
      </c>
      <c r="T551" t="s">
        <v>1490</v>
      </c>
      <c r="U551">
        <v>4169578859</v>
      </c>
      <c r="V551" t="s">
        <v>1456</v>
      </c>
      <c r="W551" t="s">
        <v>68</v>
      </c>
      <c r="X551" t="s">
        <v>67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67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</row>
    <row r="552" spans="1:36">
      <c r="A552">
        <v>40</v>
      </c>
      <c r="B552" t="s">
        <v>1221</v>
      </c>
      <c r="C552" t="s">
        <v>507</v>
      </c>
      <c r="D552" t="s">
        <v>1222</v>
      </c>
      <c r="E552" t="s">
        <v>18</v>
      </c>
      <c r="F552" t="s">
        <v>1380</v>
      </c>
      <c r="G552" t="s">
        <v>1381</v>
      </c>
      <c r="H552" t="s">
        <v>61</v>
      </c>
      <c r="I552" t="s">
        <v>1224</v>
      </c>
      <c r="J552" s="155">
        <v>44055</v>
      </c>
      <c r="L552" t="s">
        <v>2480</v>
      </c>
      <c r="M552" t="s">
        <v>2481</v>
      </c>
      <c r="N552" t="s">
        <v>102</v>
      </c>
      <c r="P552" t="s">
        <v>671</v>
      </c>
      <c r="Q552">
        <v>15446370</v>
      </c>
      <c r="R552" s="143" t="s">
        <v>66</v>
      </c>
      <c r="S552">
        <v>41</v>
      </c>
      <c r="T552" t="s">
        <v>1490</v>
      </c>
      <c r="U552">
        <v>4141707027</v>
      </c>
      <c r="V552" t="s">
        <v>1457</v>
      </c>
      <c r="W552" t="s">
        <v>68</v>
      </c>
      <c r="X552" t="s">
        <v>67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67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</row>
    <row r="553" spans="1:36">
      <c r="A553">
        <v>41</v>
      </c>
      <c r="B553" t="s">
        <v>1221</v>
      </c>
      <c r="C553" t="s">
        <v>507</v>
      </c>
      <c r="D553" t="s">
        <v>1222</v>
      </c>
      <c r="E553" t="s">
        <v>18</v>
      </c>
      <c r="F553" t="s">
        <v>1380</v>
      </c>
      <c r="G553" t="s">
        <v>1381</v>
      </c>
      <c r="H553" t="s">
        <v>61</v>
      </c>
      <c r="I553" t="s">
        <v>1224</v>
      </c>
      <c r="J553" s="155">
        <v>44055</v>
      </c>
      <c r="L553" t="s">
        <v>2482</v>
      </c>
      <c r="M553" t="s">
        <v>2483</v>
      </c>
      <c r="N553" t="s">
        <v>1458</v>
      </c>
      <c r="O553" t="s">
        <v>1002</v>
      </c>
      <c r="P553" t="s">
        <v>671</v>
      </c>
      <c r="Q553">
        <v>19827918</v>
      </c>
      <c r="R553" s="143" t="s">
        <v>66</v>
      </c>
      <c r="S553">
        <v>31</v>
      </c>
      <c r="T553" t="s">
        <v>1490</v>
      </c>
      <c r="W553" t="s">
        <v>68</v>
      </c>
      <c r="X553" t="s">
        <v>67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67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</row>
    <row r="554" spans="1:36">
      <c r="A554">
        <v>42</v>
      </c>
      <c r="B554" t="s">
        <v>1221</v>
      </c>
      <c r="C554" t="s">
        <v>507</v>
      </c>
      <c r="D554" t="s">
        <v>1222</v>
      </c>
      <c r="E554" t="s">
        <v>18</v>
      </c>
      <c r="F554" t="s">
        <v>1380</v>
      </c>
      <c r="G554" t="s">
        <v>1381</v>
      </c>
      <c r="H554" t="s">
        <v>61</v>
      </c>
      <c r="I554" t="s">
        <v>1224</v>
      </c>
      <c r="J554" s="155">
        <v>44055</v>
      </c>
      <c r="L554" t="s">
        <v>2484</v>
      </c>
      <c r="M554" t="s">
        <v>2485</v>
      </c>
      <c r="N554" t="s">
        <v>886</v>
      </c>
      <c r="O554" t="s">
        <v>891</v>
      </c>
      <c r="P554" t="s">
        <v>1459</v>
      </c>
      <c r="Q554">
        <v>7431940</v>
      </c>
      <c r="R554" s="143" t="s">
        <v>79</v>
      </c>
      <c r="S554">
        <v>49</v>
      </c>
      <c r="T554" t="s">
        <v>1490</v>
      </c>
      <c r="W554" t="s">
        <v>68</v>
      </c>
      <c r="X554" t="s">
        <v>67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67</v>
      </c>
      <c r="AF554" t="s">
        <v>67</v>
      </c>
      <c r="AG554" t="s">
        <v>68</v>
      </c>
      <c r="AH554" t="s">
        <v>68</v>
      </c>
      <c r="AI554" t="s">
        <v>68</v>
      </c>
      <c r="AJ554" t="s">
        <v>68</v>
      </c>
    </row>
    <row r="555" spans="1:36">
      <c r="A555">
        <v>43</v>
      </c>
      <c r="B555" t="s">
        <v>1221</v>
      </c>
      <c r="C555" t="s">
        <v>507</v>
      </c>
      <c r="D555" t="s">
        <v>1222</v>
      </c>
      <c r="E555" t="s">
        <v>18</v>
      </c>
      <c r="F555" t="s">
        <v>1380</v>
      </c>
      <c r="G555" t="s">
        <v>1381</v>
      </c>
      <c r="H555" t="s">
        <v>61</v>
      </c>
      <c r="I555" t="s">
        <v>1224</v>
      </c>
      <c r="J555" s="155">
        <v>44055</v>
      </c>
      <c r="L555" t="s">
        <v>2486</v>
      </c>
      <c r="M555" t="s">
        <v>2487</v>
      </c>
      <c r="N555" t="s">
        <v>1302</v>
      </c>
      <c r="O555" t="s">
        <v>158</v>
      </c>
      <c r="P555" t="s">
        <v>1460</v>
      </c>
      <c r="Q555">
        <v>20923740</v>
      </c>
      <c r="R555" s="143" t="s">
        <v>66</v>
      </c>
      <c r="S555">
        <v>35</v>
      </c>
      <c r="T555" t="s">
        <v>1490</v>
      </c>
      <c r="U555">
        <v>4262074991</v>
      </c>
      <c r="V555" t="s">
        <v>1461</v>
      </c>
      <c r="W555" t="s">
        <v>68</v>
      </c>
      <c r="X555" t="s">
        <v>67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67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</row>
    <row r="556" spans="1:36">
      <c r="A556">
        <v>44</v>
      </c>
      <c r="B556" t="s">
        <v>1221</v>
      </c>
      <c r="C556" t="s">
        <v>507</v>
      </c>
      <c r="D556" t="s">
        <v>1222</v>
      </c>
      <c r="E556" t="s">
        <v>18</v>
      </c>
      <c r="F556" t="s">
        <v>1380</v>
      </c>
      <c r="G556" t="s">
        <v>1381</v>
      </c>
      <c r="H556" t="s">
        <v>61</v>
      </c>
      <c r="I556" t="s">
        <v>1224</v>
      </c>
      <c r="J556" s="155">
        <v>44055</v>
      </c>
      <c r="L556" t="s">
        <v>2289</v>
      </c>
      <c r="M556" t="s">
        <v>2290</v>
      </c>
      <c r="N556" t="s">
        <v>1462</v>
      </c>
      <c r="O556" t="s">
        <v>668</v>
      </c>
      <c r="P556" t="s">
        <v>1463</v>
      </c>
      <c r="Q556">
        <v>13785349</v>
      </c>
      <c r="R556" s="143" t="s">
        <v>66</v>
      </c>
      <c r="S556">
        <v>42</v>
      </c>
      <c r="T556" t="s">
        <v>1490</v>
      </c>
      <c r="U556">
        <v>4264527813</v>
      </c>
      <c r="V556" t="s">
        <v>1464</v>
      </c>
      <c r="W556" t="s">
        <v>67</v>
      </c>
      <c r="X556" t="s">
        <v>67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67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</row>
    <row r="557" spans="1:36">
      <c r="A557">
        <v>45</v>
      </c>
      <c r="B557" t="s">
        <v>1221</v>
      </c>
      <c r="C557" t="s">
        <v>507</v>
      </c>
      <c r="D557" t="s">
        <v>1222</v>
      </c>
      <c r="E557" t="s">
        <v>18</v>
      </c>
      <c r="F557" t="s">
        <v>1380</v>
      </c>
      <c r="G557" t="s">
        <v>1381</v>
      </c>
      <c r="H557" t="s">
        <v>61</v>
      </c>
      <c r="I557" t="s">
        <v>1224</v>
      </c>
      <c r="J557" s="155">
        <v>44055</v>
      </c>
      <c r="L557" t="s">
        <v>2488</v>
      </c>
      <c r="M557" t="s">
        <v>2489</v>
      </c>
      <c r="N557" t="s">
        <v>1465</v>
      </c>
      <c r="O557" t="s">
        <v>1240</v>
      </c>
      <c r="P557" t="s">
        <v>671</v>
      </c>
      <c r="Q557">
        <v>18654395</v>
      </c>
      <c r="R557" s="143" t="s">
        <v>66</v>
      </c>
      <c r="S557">
        <v>33</v>
      </c>
      <c r="T557" t="s">
        <v>1490</v>
      </c>
      <c r="U557">
        <v>4266585672</v>
      </c>
      <c r="V557" t="s">
        <v>1466</v>
      </c>
      <c r="W557" t="s">
        <v>68</v>
      </c>
      <c r="X557" t="s">
        <v>67</v>
      </c>
      <c r="Y557" t="s">
        <v>68</v>
      </c>
      <c r="Z557" t="s">
        <v>68</v>
      </c>
      <c r="AA557" t="s">
        <v>68</v>
      </c>
      <c r="AB557" t="s">
        <v>67</v>
      </c>
      <c r="AC557" t="s">
        <v>68</v>
      </c>
      <c r="AD557" t="s">
        <v>68</v>
      </c>
      <c r="AE557" t="s">
        <v>67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</row>
    <row r="558" spans="1:36">
      <c r="A558">
        <v>46</v>
      </c>
      <c r="B558" t="s">
        <v>1221</v>
      </c>
      <c r="C558" t="s">
        <v>507</v>
      </c>
      <c r="D558" t="s">
        <v>1222</v>
      </c>
      <c r="E558" t="s">
        <v>18</v>
      </c>
      <c r="F558" t="s">
        <v>1380</v>
      </c>
      <c r="G558" t="s">
        <v>1381</v>
      </c>
      <c r="H558" t="s">
        <v>61</v>
      </c>
      <c r="I558" t="s">
        <v>1224</v>
      </c>
      <c r="J558" s="155">
        <v>44055</v>
      </c>
      <c r="L558" t="s">
        <v>2490</v>
      </c>
      <c r="M558" t="s">
        <v>2491</v>
      </c>
      <c r="N558" t="s">
        <v>102</v>
      </c>
      <c r="P558" t="s">
        <v>1467</v>
      </c>
      <c r="Q558">
        <v>19164619</v>
      </c>
      <c r="R558" s="143" t="s">
        <v>66</v>
      </c>
      <c r="S558">
        <v>32</v>
      </c>
      <c r="T558" t="s">
        <v>1490</v>
      </c>
      <c r="U558">
        <v>4269536947</v>
      </c>
      <c r="V558" t="s">
        <v>1468</v>
      </c>
      <c r="W558" t="s">
        <v>68</v>
      </c>
      <c r="X558" t="s">
        <v>67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67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</row>
    <row r="559" spans="1:36">
      <c r="A559">
        <v>47</v>
      </c>
      <c r="B559" t="s">
        <v>1221</v>
      </c>
      <c r="C559" t="s">
        <v>507</v>
      </c>
      <c r="D559" t="s">
        <v>1222</v>
      </c>
      <c r="E559" t="s">
        <v>18</v>
      </c>
      <c r="F559" t="s">
        <v>1380</v>
      </c>
      <c r="G559" t="s">
        <v>1381</v>
      </c>
      <c r="H559" t="s">
        <v>61</v>
      </c>
      <c r="I559" t="s">
        <v>1224</v>
      </c>
      <c r="J559" s="155">
        <v>44055</v>
      </c>
      <c r="L559" t="s">
        <v>2492</v>
      </c>
      <c r="M559" t="s">
        <v>2493</v>
      </c>
      <c r="N559" t="s">
        <v>487</v>
      </c>
      <c r="P559" t="s">
        <v>1469</v>
      </c>
      <c r="Q559">
        <v>27760361</v>
      </c>
      <c r="R559" s="143" t="s">
        <v>66</v>
      </c>
      <c r="S559">
        <v>19</v>
      </c>
      <c r="T559" t="s">
        <v>1490</v>
      </c>
      <c r="W559" t="s">
        <v>68</v>
      </c>
      <c r="X559" t="s">
        <v>67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67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</row>
    <row r="560" spans="1:36">
      <c r="A560">
        <v>48</v>
      </c>
      <c r="B560" t="s">
        <v>1221</v>
      </c>
      <c r="C560" t="s">
        <v>507</v>
      </c>
      <c r="D560" t="s">
        <v>1222</v>
      </c>
      <c r="E560" t="s">
        <v>18</v>
      </c>
      <c r="F560" t="s">
        <v>1380</v>
      </c>
      <c r="G560" t="s">
        <v>1381</v>
      </c>
      <c r="H560" t="s">
        <v>61</v>
      </c>
      <c r="I560" t="s">
        <v>1224</v>
      </c>
      <c r="J560" s="155">
        <v>44055</v>
      </c>
      <c r="L560" t="s">
        <v>2462</v>
      </c>
      <c r="M560" t="s">
        <v>2494</v>
      </c>
      <c r="N560" t="s">
        <v>177</v>
      </c>
      <c r="P560" t="s">
        <v>72</v>
      </c>
      <c r="Q560">
        <v>23903027</v>
      </c>
      <c r="R560" s="143" t="s">
        <v>66</v>
      </c>
      <c r="S560">
        <v>25</v>
      </c>
      <c r="T560" t="s">
        <v>1490</v>
      </c>
      <c r="W560" t="s">
        <v>67</v>
      </c>
      <c r="X560" t="s">
        <v>67</v>
      </c>
      <c r="Y560" t="s">
        <v>68</v>
      </c>
      <c r="Z560" t="s">
        <v>68</v>
      </c>
      <c r="AA560" t="s">
        <v>68</v>
      </c>
      <c r="AB560" t="s">
        <v>67</v>
      </c>
      <c r="AC560" t="s">
        <v>68</v>
      </c>
      <c r="AD560" t="s">
        <v>68</v>
      </c>
      <c r="AE560" t="s">
        <v>67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</row>
    <row r="561" spans="1:36">
      <c r="A561">
        <v>49</v>
      </c>
      <c r="B561" t="s">
        <v>1221</v>
      </c>
      <c r="C561" t="s">
        <v>507</v>
      </c>
      <c r="D561" t="s">
        <v>1222</v>
      </c>
      <c r="E561" t="s">
        <v>18</v>
      </c>
      <c r="F561" t="s">
        <v>1380</v>
      </c>
      <c r="G561" t="s">
        <v>1381</v>
      </c>
      <c r="H561" t="s">
        <v>61</v>
      </c>
      <c r="I561" t="s">
        <v>1224</v>
      </c>
      <c r="J561" s="155">
        <v>44055</v>
      </c>
      <c r="L561" t="s">
        <v>2495</v>
      </c>
      <c r="M561" t="s">
        <v>2496</v>
      </c>
      <c r="N561" t="s">
        <v>1470</v>
      </c>
      <c r="P561" t="s">
        <v>97</v>
      </c>
      <c r="Q561">
        <v>15265994</v>
      </c>
      <c r="R561" s="143" t="s">
        <v>66</v>
      </c>
      <c r="S561">
        <v>39</v>
      </c>
      <c r="T561" t="s">
        <v>1490</v>
      </c>
      <c r="U561">
        <v>4143555067</v>
      </c>
      <c r="V561" t="s">
        <v>1471</v>
      </c>
      <c r="W561" t="s">
        <v>68</v>
      </c>
      <c r="X561" t="s">
        <v>67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67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</row>
    <row r="562" spans="1:36">
      <c r="A562">
        <v>50</v>
      </c>
      <c r="B562" t="s">
        <v>1221</v>
      </c>
      <c r="C562" t="s">
        <v>507</v>
      </c>
      <c r="D562" t="s">
        <v>1222</v>
      </c>
      <c r="E562" t="s">
        <v>18</v>
      </c>
      <c r="F562" t="s">
        <v>1380</v>
      </c>
      <c r="G562" t="s">
        <v>1381</v>
      </c>
      <c r="H562" t="s">
        <v>61</v>
      </c>
      <c r="I562" t="s">
        <v>1224</v>
      </c>
      <c r="J562" s="155">
        <v>44055</v>
      </c>
      <c r="L562" t="s">
        <v>2497</v>
      </c>
      <c r="M562" t="s">
        <v>2498</v>
      </c>
      <c r="N562" t="s">
        <v>109</v>
      </c>
      <c r="P562" t="s">
        <v>161</v>
      </c>
      <c r="Q562">
        <v>9622419</v>
      </c>
      <c r="R562" s="143" t="s">
        <v>66</v>
      </c>
      <c r="S562">
        <v>49</v>
      </c>
      <c r="T562" t="s">
        <v>1490</v>
      </c>
      <c r="U562">
        <v>4161503527</v>
      </c>
      <c r="V562" t="s">
        <v>1472</v>
      </c>
      <c r="W562" t="s">
        <v>68</v>
      </c>
      <c r="X562" t="s">
        <v>67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</row>
    <row r="563" spans="1:36">
      <c r="A563">
        <v>51</v>
      </c>
      <c r="B563" t="s">
        <v>1221</v>
      </c>
      <c r="C563" t="s">
        <v>507</v>
      </c>
      <c r="D563" t="s">
        <v>1222</v>
      </c>
      <c r="E563" t="s">
        <v>18</v>
      </c>
      <c r="F563" t="s">
        <v>1380</v>
      </c>
      <c r="G563" t="s">
        <v>1381</v>
      </c>
      <c r="H563" t="s">
        <v>61</v>
      </c>
      <c r="I563" t="s">
        <v>1224</v>
      </c>
      <c r="J563" s="155">
        <v>44055</v>
      </c>
      <c r="L563" t="s">
        <v>2499</v>
      </c>
      <c r="M563" t="s">
        <v>2500</v>
      </c>
      <c r="N563" t="s">
        <v>158</v>
      </c>
      <c r="P563" t="s">
        <v>1473</v>
      </c>
      <c r="Q563">
        <v>14809015</v>
      </c>
      <c r="R563" s="143" t="s">
        <v>66</v>
      </c>
      <c r="S563">
        <v>40</v>
      </c>
      <c r="T563" t="s">
        <v>1490</v>
      </c>
      <c r="U563">
        <v>4245000353</v>
      </c>
      <c r="V563" t="s">
        <v>1474</v>
      </c>
      <c r="W563" t="s">
        <v>68</v>
      </c>
      <c r="X563" t="s">
        <v>67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</row>
    <row r="564" spans="1:36">
      <c r="A564">
        <v>52</v>
      </c>
      <c r="B564" t="s">
        <v>1221</v>
      </c>
      <c r="C564" t="s">
        <v>507</v>
      </c>
      <c r="D564" t="s">
        <v>1222</v>
      </c>
      <c r="E564" t="s">
        <v>18</v>
      </c>
      <c r="F564" t="s">
        <v>1380</v>
      </c>
      <c r="G564" t="s">
        <v>1381</v>
      </c>
      <c r="H564" t="s">
        <v>61</v>
      </c>
      <c r="I564" t="s">
        <v>1224</v>
      </c>
      <c r="J564" s="155">
        <v>44055</v>
      </c>
      <c r="L564" t="s">
        <v>2501</v>
      </c>
      <c r="M564" t="s">
        <v>2502</v>
      </c>
      <c r="N564" t="s">
        <v>464</v>
      </c>
      <c r="O564" t="s">
        <v>418</v>
      </c>
      <c r="P564" t="s">
        <v>1475</v>
      </c>
      <c r="Q564">
        <v>14796341</v>
      </c>
      <c r="R564" s="143" t="s">
        <v>66</v>
      </c>
      <c r="S564">
        <v>40</v>
      </c>
      <c r="T564" t="s">
        <v>1490</v>
      </c>
      <c r="U564">
        <v>4265541856</v>
      </c>
      <c r="V564" t="s">
        <v>1476</v>
      </c>
      <c r="W564" t="s">
        <v>67</v>
      </c>
      <c r="X564" t="s">
        <v>67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</row>
    <row r="565" spans="1:36">
      <c r="A565">
        <v>53</v>
      </c>
      <c r="B565" t="s">
        <v>1221</v>
      </c>
      <c r="C565" t="s">
        <v>507</v>
      </c>
      <c r="D565" t="s">
        <v>1222</v>
      </c>
      <c r="E565" t="s">
        <v>18</v>
      </c>
      <c r="F565" t="s">
        <v>1380</v>
      </c>
      <c r="G565" t="s">
        <v>1381</v>
      </c>
      <c r="H565" t="s">
        <v>61</v>
      </c>
      <c r="I565" t="s">
        <v>1224</v>
      </c>
      <c r="J565" s="155">
        <v>44055</v>
      </c>
      <c r="L565" t="s">
        <v>2480</v>
      </c>
      <c r="M565" t="s">
        <v>2503</v>
      </c>
      <c r="N565" t="s">
        <v>1477</v>
      </c>
      <c r="O565" t="s">
        <v>1478</v>
      </c>
      <c r="P565" t="s">
        <v>1479</v>
      </c>
      <c r="Q565">
        <v>15445447</v>
      </c>
      <c r="R565" s="143" t="s">
        <v>66</v>
      </c>
      <c r="S565">
        <v>39</v>
      </c>
      <c r="T565" t="s">
        <v>1490</v>
      </c>
      <c r="U565">
        <v>2518871503</v>
      </c>
      <c r="V565" t="s">
        <v>1480</v>
      </c>
      <c r="W565" t="s">
        <v>67</v>
      </c>
      <c r="X565" t="s">
        <v>67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</row>
    <row r="566" spans="1:36">
      <c r="A566">
        <v>54</v>
      </c>
      <c r="B566" t="s">
        <v>1221</v>
      </c>
      <c r="C566" t="s">
        <v>507</v>
      </c>
      <c r="D566" t="s">
        <v>1222</v>
      </c>
      <c r="E566" t="s">
        <v>18</v>
      </c>
      <c r="F566" t="s">
        <v>1380</v>
      </c>
      <c r="G566" t="s">
        <v>1381</v>
      </c>
      <c r="H566" t="s">
        <v>61</v>
      </c>
      <c r="I566" t="s">
        <v>1224</v>
      </c>
      <c r="J566" s="155">
        <v>44055</v>
      </c>
      <c r="L566" t="s">
        <v>2504</v>
      </c>
      <c r="M566" t="s">
        <v>2505</v>
      </c>
      <c r="N566" t="s">
        <v>1481</v>
      </c>
      <c r="P566" t="s">
        <v>1482</v>
      </c>
      <c r="Q566">
        <v>4728508</v>
      </c>
      <c r="R566" s="143" t="s">
        <v>66</v>
      </c>
      <c r="S566">
        <v>68</v>
      </c>
      <c r="T566" t="s">
        <v>1501</v>
      </c>
      <c r="U566">
        <v>4164928064</v>
      </c>
      <c r="V566" t="s">
        <v>1483</v>
      </c>
      <c r="W566" t="s">
        <v>67</v>
      </c>
      <c r="X566" t="s">
        <v>67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67</v>
      </c>
    </row>
    <row r="567" spans="1:36">
      <c r="A567">
        <v>55</v>
      </c>
      <c r="B567" t="s">
        <v>1221</v>
      </c>
      <c r="C567" t="s">
        <v>507</v>
      </c>
      <c r="D567" t="s">
        <v>1222</v>
      </c>
      <c r="E567" t="s">
        <v>18</v>
      </c>
      <c r="F567" t="s">
        <v>1380</v>
      </c>
      <c r="G567" t="s">
        <v>1381</v>
      </c>
      <c r="H567" t="s">
        <v>61</v>
      </c>
      <c r="I567" t="s">
        <v>1224</v>
      </c>
      <c r="J567" s="155">
        <v>44045</v>
      </c>
      <c r="L567" t="s">
        <v>2506</v>
      </c>
      <c r="M567" t="s">
        <v>2507</v>
      </c>
      <c r="N567" t="s">
        <v>1484</v>
      </c>
      <c r="P567" t="s">
        <v>1485</v>
      </c>
      <c r="Q567">
        <v>13896947</v>
      </c>
      <c r="R567" s="143" t="s">
        <v>66</v>
      </c>
      <c r="S567">
        <v>43</v>
      </c>
      <c r="T567" t="s">
        <v>1490</v>
      </c>
      <c r="W567" t="s">
        <v>68</v>
      </c>
      <c r="X567" t="s">
        <v>67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</row>
    <row r="568" spans="1:36">
      <c r="A568">
        <v>56</v>
      </c>
      <c r="B568" t="s">
        <v>1221</v>
      </c>
      <c r="C568" t="s">
        <v>507</v>
      </c>
      <c r="D568" t="s">
        <v>1222</v>
      </c>
      <c r="E568" t="s">
        <v>18</v>
      </c>
      <c r="F568" t="s">
        <v>1380</v>
      </c>
      <c r="G568" t="s">
        <v>1381</v>
      </c>
      <c r="H568" t="s">
        <v>61</v>
      </c>
      <c r="I568" t="s">
        <v>1224</v>
      </c>
      <c r="J568" s="155">
        <v>44055</v>
      </c>
      <c r="L568" t="s">
        <v>2508</v>
      </c>
      <c r="M568" t="s">
        <v>2509</v>
      </c>
      <c r="N568" t="s">
        <v>1386</v>
      </c>
      <c r="O568" t="s">
        <v>1486</v>
      </c>
      <c r="P568" t="s">
        <v>123</v>
      </c>
      <c r="Q568">
        <v>25857736</v>
      </c>
      <c r="R568" s="143" t="s">
        <v>66</v>
      </c>
      <c r="S568">
        <v>25</v>
      </c>
      <c r="T568" t="s">
        <v>1490</v>
      </c>
      <c r="U568">
        <v>4163534769</v>
      </c>
      <c r="V568" t="s">
        <v>1487</v>
      </c>
      <c r="W568" t="s">
        <v>68</v>
      </c>
      <c r="X568" t="s">
        <v>67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</row>
  </sheetData>
  <sheetProtection sheet="1" objects="1" scenarios="1" autoFilter="0" pivotTables="0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3:D19"/>
  <sheetViews>
    <sheetView workbookViewId="0"/>
  </sheetViews>
  <sheetFormatPr defaultColWidth="11" defaultRowHeight="14.25"/>
  <cols>
    <col min="1" max="1" width="23.5" customWidth="1"/>
    <col min="2" max="2" width="13.875" customWidth="1"/>
    <col min="3" max="3" width="18.375" customWidth="1"/>
    <col min="4" max="4" width="11.5" customWidth="1"/>
    <col min="5" max="6" width="10.75" customWidth="1"/>
    <col min="7" max="7" width="12.625" customWidth="1"/>
    <col min="8" max="10" width="10.75" customWidth="1"/>
    <col min="11" max="11" width="12.625" customWidth="1"/>
    <col min="12" max="12" width="6.25" customWidth="1"/>
    <col min="13" max="13" width="9" customWidth="1"/>
    <col min="14" max="14" width="11.375" customWidth="1"/>
    <col min="15" max="15" width="7.375" customWidth="1"/>
    <col min="16" max="16" width="4.625" customWidth="1"/>
    <col min="17" max="17" width="7.375" customWidth="1"/>
    <col min="18" max="18" width="4.625" customWidth="1"/>
    <col min="19" max="19" width="7.375" customWidth="1"/>
    <col min="20" max="20" width="4.625" customWidth="1"/>
    <col min="21" max="21" width="7.375" customWidth="1"/>
    <col min="22" max="22" width="4.625" customWidth="1"/>
    <col min="23" max="23" width="7.375" customWidth="1"/>
    <col min="24" max="24" width="4.625" customWidth="1"/>
    <col min="25" max="25" width="7.375" customWidth="1"/>
    <col min="26" max="26" width="4.625" customWidth="1"/>
    <col min="27" max="27" width="7.375" customWidth="1"/>
    <col min="28" max="28" width="4.625" customWidth="1"/>
    <col min="29" max="29" width="7.375" customWidth="1"/>
    <col min="30" max="30" width="4.625" customWidth="1"/>
    <col min="31" max="31" width="7.375" customWidth="1"/>
    <col min="32" max="33" width="4.625" customWidth="1"/>
    <col min="34" max="34" width="7.375" customWidth="1"/>
    <col min="35" max="35" width="4.625" customWidth="1"/>
    <col min="36" max="36" width="7.375" customWidth="1"/>
    <col min="37" max="37" width="4.625" customWidth="1"/>
    <col min="38" max="38" width="7.375" customWidth="1"/>
    <col min="39" max="39" width="4.625" customWidth="1"/>
    <col min="40" max="40" width="7.375" customWidth="1"/>
    <col min="41" max="41" width="4.625" customWidth="1"/>
    <col min="42" max="42" width="7.375" customWidth="1"/>
    <col min="43" max="43" width="4.625" customWidth="1"/>
    <col min="44" max="44" width="7.375" customWidth="1"/>
    <col min="45" max="45" width="4.625" customWidth="1"/>
    <col min="46" max="46" width="7.375" customWidth="1"/>
    <col min="47" max="47" width="4.625" customWidth="1"/>
    <col min="48" max="48" width="7.375" customWidth="1"/>
    <col min="49" max="50" width="4.625" customWidth="1"/>
    <col min="51" max="51" width="7.375" customWidth="1"/>
    <col min="52" max="53" width="4.625" customWidth="1"/>
    <col min="54" max="54" width="7.375" customWidth="1"/>
    <col min="55" max="56" width="4.625" customWidth="1"/>
    <col min="57" max="57" width="7.375" customWidth="1"/>
    <col min="58" max="59" width="4.625" customWidth="1"/>
    <col min="60" max="60" width="7.375" customWidth="1"/>
    <col min="61" max="61" width="4.625" customWidth="1"/>
    <col min="62" max="62" width="7.375" customWidth="1"/>
    <col min="63" max="64" width="4.625" customWidth="1"/>
    <col min="65" max="65" width="7.375" customWidth="1"/>
    <col min="66" max="67" width="4.625" customWidth="1"/>
    <col min="68" max="68" width="7.375" customWidth="1"/>
    <col min="69" max="69" width="4.625" customWidth="1"/>
    <col min="70" max="70" width="7.375" customWidth="1"/>
    <col min="71" max="71" width="4.625" customWidth="1"/>
    <col min="72" max="72" width="7.375" customWidth="1"/>
    <col min="73" max="73" width="4.625" customWidth="1"/>
    <col min="74" max="74" width="7.375" customWidth="1"/>
    <col min="75" max="75" width="4.625" customWidth="1"/>
    <col min="76" max="76" width="7.375" customWidth="1"/>
    <col min="77" max="77" width="4.625" customWidth="1"/>
    <col min="78" max="78" width="7.375" customWidth="1"/>
    <col min="79" max="80" width="4.625" customWidth="1"/>
    <col min="81" max="81" width="7.375" customWidth="1"/>
    <col min="82" max="82" width="4.625" customWidth="1"/>
    <col min="83" max="83" width="7.375" customWidth="1"/>
    <col min="84" max="84" width="4.625" customWidth="1"/>
    <col min="85" max="85" width="7.375" customWidth="1"/>
    <col min="86" max="86" width="4.625" customWidth="1"/>
    <col min="87" max="87" width="7.375" customWidth="1"/>
    <col min="88" max="88" width="4.625" customWidth="1"/>
    <col min="89" max="89" width="7.375" customWidth="1"/>
    <col min="90" max="90" width="4.625" customWidth="1"/>
    <col min="91" max="91" width="7.375" customWidth="1"/>
    <col min="92" max="92" width="4.625" customWidth="1"/>
    <col min="93" max="93" width="7.375" customWidth="1"/>
    <col min="94" max="94" width="4.625" customWidth="1"/>
    <col min="95" max="95" width="7.375" customWidth="1"/>
    <col min="96" max="96" width="4.625" customWidth="1"/>
    <col min="97" max="97" width="7.375" customWidth="1"/>
    <col min="98" max="98" width="4.625" customWidth="1"/>
    <col min="99" max="99" width="7.375" customWidth="1"/>
    <col min="100" max="100" width="4.625" customWidth="1"/>
    <col min="101" max="101" width="7.375" customWidth="1"/>
    <col min="102" max="102" width="4.625" customWidth="1"/>
    <col min="103" max="103" width="7.375" customWidth="1"/>
    <col min="104" max="105" width="4.625" customWidth="1"/>
    <col min="106" max="106" width="7.375" customWidth="1"/>
    <col min="107" max="108" width="10" customWidth="1"/>
    <col min="109" max="109" width="7.375" customWidth="1"/>
    <col min="110" max="110" width="4.625" customWidth="1"/>
    <col min="111" max="111" width="7.375" customWidth="1"/>
    <col min="112" max="112" width="4.625" customWidth="1"/>
    <col min="113" max="113" width="7.375" customWidth="1"/>
    <col min="114" max="114" width="4.625" customWidth="1"/>
    <col min="115" max="115" width="7.375" customWidth="1"/>
    <col min="116" max="117" width="4.625" customWidth="1"/>
    <col min="118" max="118" width="7.375" customWidth="1"/>
    <col min="119" max="119" width="4.625" customWidth="1"/>
    <col min="120" max="120" width="7.375" customWidth="1"/>
    <col min="121" max="121" width="4.625" customWidth="1"/>
    <col min="122" max="122" width="7.375" customWidth="1"/>
    <col min="123" max="123" width="4.625" customWidth="1"/>
    <col min="124" max="124" width="7.375" customWidth="1"/>
    <col min="125" max="126" width="4.625" customWidth="1"/>
    <col min="127" max="127" width="7.375" customWidth="1"/>
    <col min="128" max="128" width="4.625" customWidth="1"/>
    <col min="129" max="129" width="7.375" customWidth="1"/>
    <col min="130" max="130" width="4.625" customWidth="1"/>
    <col min="131" max="131" width="7.375" customWidth="1"/>
    <col min="132" max="132" width="4.625" customWidth="1"/>
    <col min="133" max="133" width="7.375" customWidth="1"/>
    <col min="134" max="134" width="4.625" customWidth="1"/>
    <col min="135" max="135" width="7.375" customWidth="1"/>
    <col min="136" max="136" width="4.625" customWidth="1"/>
    <col min="137" max="137" width="7.375" customWidth="1"/>
    <col min="138" max="138" width="4.625" customWidth="1"/>
    <col min="139" max="139" width="7.375" customWidth="1"/>
    <col min="140" max="141" width="4.625" customWidth="1"/>
    <col min="142" max="142" width="7.375" customWidth="1"/>
    <col min="143" max="143" width="4.625" customWidth="1"/>
    <col min="144" max="144" width="7.375" customWidth="1"/>
    <col min="145" max="145" width="4.625" customWidth="1"/>
    <col min="146" max="146" width="7.375" customWidth="1"/>
    <col min="147" max="148" width="4.625" customWidth="1"/>
    <col min="149" max="149" width="7.375" customWidth="1"/>
    <col min="150" max="150" width="4.625" customWidth="1"/>
    <col min="151" max="151" width="7.375" customWidth="1"/>
    <col min="152" max="152" width="4.625" customWidth="1"/>
    <col min="153" max="153" width="7.375" customWidth="1"/>
    <col min="154" max="155" width="4.625" customWidth="1"/>
    <col min="156" max="156" width="7.375" customWidth="1"/>
    <col min="157" max="157" width="4.625" customWidth="1"/>
    <col min="158" max="158" width="7.375" customWidth="1"/>
    <col min="159" max="159" width="4.625" customWidth="1"/>
    <col min="160" max="160" width="7.375" customWidth="1"/>
    <col min="161" max="161" width="4.625" customWidth="1"/>
    <col min="162" max="162" width="7.375" customWidth="1"/>
    <col min="163" max="163" width="4.625" customWidth="1"/>
    <col min="164" max="164" width="7.375" customWidth="1"/>
    <col min="165" max="165" width="4.625" customWidth="1"/>
    <col min="166" max="166" width="7.375" customWidth="1"/>
    <col min="167" max="167" width="4.625" customWidth="1"/>
    <col min="168" max="168" width="7.375" customWidth="1"/>
    <col min="169" max="169" width="4.625" customWidth="1"/>
    <col min="170" max="170" width="7.375" customWidth="1"/>
    <col min="171" max="171" width="4.625" customWidth="1"/>
    <col min="172" max="172" width="7.375" customWidth="1"/>
    <col min="173" max="173" width="4.625" customWidth="1"/>
    <col min="174" max="174" width="7.375" customWidth="1"/>
    <col min="175" max="175" width="4.625" customWidth="1"/>
    <col min="176" max="176" width="7.375" customWidth="1"/>
    <col min="177" max="177" width="11.75" bestFit="1" customWidth="1"/>
    <col min="178" max="178" width="14.5" bestFit="1" customWidth="1"/>
    <col min="179" max="179" width="11.375" bestFit="1" customWidth="1"/>
  </cols>
  <sheetData>
    <row r="3" spans="1:4">
      <c r="A3" s="162" t="s">
        <v>22</v>
      </c>
      <c r="B3" s="162" t="s">
        <v>23</v>
      </c>
      <c r="C3" s="162" t="s">
        <v>24</v>
      </c>
      <c r="D3" t="s">
        <v>2510</v>
      </c>
    </row>
    <row r="4" spans="1:4">
      <c r="A4" t="s">
        <v>57</v>
      </c>
      <c r="B4" t="s">
        <v>58</v>
      </c>
      <c r="C4" t="s">
        <v>6</v>
      </c>
      <c r="D4" s="39">
        <v>33</v>
      </c>
    </row>
    <row r="5" spans="1:4">
      <c r="C5" t="s">
        <v>8</v>
      </c>
      <c r="D5" s="39">
        <v>71</v>
      </c>
    </row>
    <row r="6" spans="1:4">
      <c r="C6" t="s">
        <v>10</v>
      </c>
      <c r="D6" s="39">
        <v>44</v>
      </c>
    </row>
    <row r="7" spans="1:4">
      <c r="A7" t="s">
        <v>2511</v>
      </c>
      <c r="D7" s="39">
        <v>148</v>
      </c>
    </row>
    <row r="8" spans="1:4">
      <c r="A8" t="s">
        <v>507</v>
      </c>
      <c r="B8" t="s">
        <v>1222</v>
      </c>
      <c r="C8" t="s">
        <v>16</v>
      </c>
      <c r="D8" s="39">
        <v>62</v>
      </c>
    </row>
    <row r="9" spans="1:4">
      <c r="C9" t="s">
        <v>18</v>
      </c>
      <c r="D9" s="39">
        <v>56</v>
      </c>
    </row>
    <row r="10" spans="1:4">
      <c r="A10" t="s">
        <v>2512</v>
      </c>
      <c r="D10" s="39">
        <v>118</v>
      </c>
    </row>
    <row r="11" spans="1:4">
      <c r="A11" t="s">
        <v>418</v>
      </c>
      <c r="B11" t="s">
        <v>1090</v>
      </c>
      <c r="C11" t="s">
        <v>1091</v>
      </c>
      <c r="D11" s="39">
        <v>20</v>
      </c>
    </row>
    <row r="12" spans="1:4">
      <c r="B12" t="s">
        <v>1043</v>
      </c>
      <c r="C12" t="s">
        <v>1044</v>
      </c>
      <c r="D12" s="39">
        <v>19</v>
      </c>
    </row>
    <row r="13" spans="1:4">
      <c r="B13" t="s">
        <v>1120</v>
      </c>
      <c r="C13" t="s">
        <v>1121</v>
      </c>
      <c r="D13" s="39">
        <v>10</v>
      </c>
    </row>
    <row r="14" spans="1:4">
      <c r="B14" t="s">
        <v>419</v>
      </c>
      <c r="C14" t="s">
        <v>719</v>
      </c>
      <c r="D14" s="39">
        <v>10</v>
      </c>
    </row>
    <row r="15" spans="1:4">
      <c r="C15" t="s">
        <v>12</v>
      </c>
      <c r="D15" s="39">
        <v>163</v>
      </c>
    </row>
    <row r="16" spans="1:4">
      <c r="B16" t="s">
        <v>1047</v>
      </c>
      <c r="C16" t="s">
        <v>810</v>
      </c>
      <c r="D16" s="39">
        <v>1</v>
      </c>
    </row>
    <row r="17" spans="1:4">
      <c r="B17" t="s">
        <v>809</v>
      </c>
      <c r="C17" t="s">
        <v>810</v>
      </c>
      <c r="D17" s="39">
        <v>78</v>
      </c>
    </row>
    <row r="18" spans="1:4">
      <c r="A18" t="s">
        <v>2513</v>
      </c>
      <c r="D18" s="39">
        <v>301</v>
      </c>
    </row>
    <row r="19" spans="1:4">
      <c r="A19" t="s">
        <v>2514</v>
      </c>
      <c r="D19" s="39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6"/>
  <dimension ref="A1:AD1521"/>
  <sheetViews>
    <sheetView topLeftCell="G1" workbookViewId="0"/>
  </sheetViews>
  <sheetFormatPr defaultColWidth="11" defaultRowHeight="14.25"/>
  <cols>
    <col min="1" max="1" width="23.5" style="51" bestFit="1" customWidth="1"/>
    <col min="2" max="2" width="23.5" style="51" customWidth="1"/>
    <col min="3" max="3" width="11" style="51"/>
    <col min="4" max="4" width="42.375" style="45" customWidth="1"/>
    <col min="5" max="5" width="22.375" style="60" bestFit="1" customWidth="1"/>
    <col min="6" max="6" width="11" style="60"/>
    <col min="7" max="7" width="20.75" style="60" bestFit="1" customWidth="1"/>
    <col min="8" max="8" width="11" style="51"/>
    <col min="9" max="9" width="25.875" style="51" bestFit="1" customWidth="1"/>
    <col min="10" max="10" width="16.875" style="51" customWidth="1"/>
    <col min="11" max="11" width="10.5" style="51" customWidth="1"/>
    <col min="12" max="12" width="30.625" style="51" customWidth="1"/>
    <col min="13" max="14" width="11.375" style="51" customWidth="1"/>
    <col min="15" max="15" width="24.875" style="51" bestFit="1" customWidth="1"/>
    <col min="16" max="16" width="25.125" style="51" bestFit="1" customWidth="1"/>
    <col min="17" max="17" width="18" style="51" customWidth="1"/>
    <col min="18" max="18" width="11" style="51"/>
    <col min="19" max="19" width="11" style="56"/>
    <col min="20" max="26" width="11" style="51"/>
    <col min="27" max="27" width="15.375" style="51" bestFit="1" customWidth="1"/>
    <col min="28" max="16384" width="11" style="51"/>
  </cols>
  <sheetData>
    <row r="1" spans="1:30" s="45" customFormat="1" ht="25.5">
      <c r="A1" s="40" t="s">
        <v>1</v>
      </c>
      <c r="B1" s="40"/>
      <c r="C1" s="40" t="s">
        <v>2515</v>
      </c>
      <c r="D1" s="40" t="s">
        <v>2516</v>
      </c>
      <c r="E1" s="41" t="s">
        <v>25</v>
      </c>
      <c r="F1" s="41" t="s">
        <v>26</v>
      </c>
      <c r="G1" s="42" t="s">
        <v>2517</v>
      </c>
      <c r="H1" s="43" t="s">
        <v>2518</v>
      </c>
      <c r="I1" s="43" t="s">
        <v>2519</v>
      </c>
      <c r="J1" s="43" t="s">
        <v>2520</v>
      </c>
      <c r="K1" s="43" t="s">
        <v>2521</v>
      </c>
      <c r="L1" s="43" t="s">
        <v>2522</v>
      </c>
      <c r="M1" s="43" t="s">
        <v>2516</v>
      </c>
      <c r="N1" s="44"/>
      <c r="O1" s="44" t="s">
        <v>2523</v>
      </c>
      <c r="P1" s="43" t="s">
        <v>2524</v>
      </c>
      <c r="Q1" s="43" t="s">
        <v>2525</v>
      </c>
      <c r="R1" s="43" t="s">
        <v>2526</v>
      </c>
      <c r="S1" s="43" t="s">
        <v>2527</v>
      </c>
      <c r="T1" s="43" t="s">
        <v>2528</v>
      </c>
      <c r="U1" s="43" t="s">
        <v>2529</v>
      </c>
      <c r="V1" s="43"/>
      <c r="X1" s="43" t="s">
        <v>2530</v>
      </c>
      <c r="AA1" s="43" t="s">
        <v>2531</v>
      </c>
      <c r="AB1" s="43" t="s">
        <v>2532</v>
      </c>
      <c r="AD1" s="43" t="s">
        <v>2533</v>
      </c>
    </row>
    <row r="2" spans="1:30">
      <c r="A2" s="46" t="s">
        <v>1221</v>
      </c>
      <c r="B2" s="47" t="s">
        <v>2534</v>
      </c>
      <c r="C2" s="46" t="s">
        <v>2535</v>
      </c>
      <c r="D2" s="48" t="s">
        <v>2536</v>
      </c>
      <c r="E2" s="49" t="s">
        <v>92</v>
      </c>
      <c r="F2" s="49" t="s">
        <v>2537</v>
      </c>
      <c r="G2" s="50" t="s">
        <v>26</v>
      </c>
      <c r="H2" s="47" t="s">
        <v>2538</v>
      </c>
      <c r="I2" s="44" t="s">
        <v>2539</v>
      </c>
      <c r="J2" s="44" t="s">
        <v>2540</v>
      </c>
      <c r="K2" s="47" t="s">
        <v>79</v>
      </c>
      <c r="L2" s="44" t="s">
        <v>2541</v>
      </c>
      <c r="M2" s="47" t="s">
        <v>2523</v>
      </c>
      <c r="N2" s="47"/>
      <c r="O2" s="46" t="s">
        <v>2542</v>
      </c>
      <c r="P2" s="46" t="s">
        <v>2543</v>
      </c>
      <c r="Q2" s="46" t="s">
        <v>2544</v>
      </c>
      <c r="R2" s="46" t="s">
        <v>2545</v>
      </c>
      <c r="S2" s="47" t="s">
        <v>2546</v>
      </c>
      <c r="T2" s="47" t="s">
        <v>2547</v>
      </c>
      <c r="U2" s="47" t="s">
        <v>2548</v>
      </c>
      <c r="X2" s="47" t="s">
        <v>67</v>
      </c>
      <c r="AA2" s="52" t="s">
        <v>2549</v>
      </c>
      <c r="AB2" s="53" t="s">
        <v>2550</v>
      </c>
      <c r="AD2" s="53" t="s">
        <v>2551</v>
      </c>
    </row>
    <row r="3" spans="1:30" ht="14.25" customHeight="1">
      <c r="A3" s="46" t="s">
        <v>7</v>
      </c>
      <c r="B3" s="47" t="s">
        <v>2552</v>
      </c>
      <c r="C3" s="46" t="s">
        <v>2553</v>
      </c>
      <c r="D3" s="54" t="s">
        <v>2554</v>
      </c>
      <c r="E3" s="55" t="s">
        <v>372</v>
      </c>
      <c r="F3" s="55" t="s">
        <v>2555</v>
      </c>
      <c r="G3" s="50" t="s">
        <v>61</v>
      </c>
      <c r="H3" s="47" t="s">
        <v>1224</v>
      </c>
      <c r="I3" s="44" t="s">
        <v>2556</v>
      </c>
      <c r="J3" s="44" t="s">
        <v>280</v>
      </c>
      <c r="K3" s="47" t="s">
        <v>66</v>
      </c>
      <c r="L3" s="51" t="s">
        <v>2557</v>
      </c>
      <c r="M3" s="47" t="s">
        <v>2524</v>
      </c>
      <c r="N3" s="47"/>
      <c r="O3" s="46" t="s">
        <v>2558</v>
      </c>
      <c r="P3" s="46" t="s">
        <v>2559</v>
      </c>
      <c r="Q3" s="46" t="s">
        <v>2560</v>
      </c>
      <c r="R3" s="46" t="s">
        <v>2561</v>
      </c>
      <c r="T3" s="47" t="s">
        <v>2562</v>
      </c>
      <c r="U3" s="47" t="s">
        <v>2563</v>
      </c>
      <c r="X3" s="47" t="s">
        <v>68</v>
      </c>
      <c r="AA3" s="52" t="s">
        <v>2564</v>
      </c>
      <c r="AB3" s="53" t="s">
        <v>2565</v>
      </c>
      <c r="AD3" s="53" t="s">
        <v>2566</v>
      </c>
    </row>
    <row r="4" spans="1:30" ht="25.5">
      <c r="A4" s="46" t="s">
        <v>13</v>
      </c>
      <c r="B4" s="47" t="s">
        <v>2567</v>
      </c>
      <c r="C4" s="46" t="s">
        <v>2568</v>
      </c>
      <c r="D4" s="54" t="s">
        <v>2569</v>
      </c>
      <c r="E4" s="55" t="s">
        <v>302</v>
      </c>
      <c r="F4" s="55" t="s">
        <v>2570</v>
      </c>
      <c r="G4" s="50" t="s">
        <v>133</v>
      </c>
      <c r="H4" s="47" t="s">
        <v>279</v>
      </c>
      <c r="I4" s="44" t="s">
        <v>2571</v>
      </c>
      <c r="J4" s="44" t="s">
        <v>2572</v>
      </c>
      <c r="K4" s="47" t="s">
        <v>916</v>
      </c>
      <c r="L4" s="51" t="s">
        <v>2573</v>
      </c>
      <c r="M4" s="47" t="s">
        <v>2525</v>
      </c>
      <c r="N4" s="47"/>
      <c r="O4" s="46" t="s">
        <v>2574</v>
      </c>
      <c r="P4" s="46" t="s">
        <v>2575</v>
      </c>
      <c r="Q4" s="46" t="s">
        <v>2576</v>
      </c>
      <c r="R4" s="46" t="s">
        <v>2577</v>
      </c>
      <c r="T4" s="47" t="s">
        <v>2578</v>
      </c>
      <c r="U4" s="47" t="s">
        <v>2579</v>
      </c>
      <c r="X4" s="44" t="s">
        <v>2580</v>
      </c>
      <c r="AA4" s="52" t="s">
        <v>2581</v>
      </c>
      <c r="AB4" s="53" t="s">
        <v>2582</v>
      </c>
      <c r="AD4" s="53" t="s">
        <v>2583</v>
      </c>
    </row>
    <row r="5" spans="1:30" ht="38.25">
      <c r="A5" s="46" t="s">
        <v>276</v>
      </c>
      <c r="B5" s="47" t="s">
        <v>2584</v>
      </c>
      <c r="C5" s="47" t="s">
        <v>2585</v>
      </c>
      <c r="D5" s="54" t="s">
        <v>2586</v>
      </c>
      <c r="E5" s="55" t="s">
        <v>336</v>
      </c>
      <c r="F5" s="57" t="s">
        <v>2587</v>
      </c>
      <c r="G5" s="50" t="s">
        <v>2588</v>
      </c>
      <c r="H5" s="47" t="s">
        <v>62</v>
      </c>
      <c r="I5" s="44" t="s">
        <v>2540</v>
      </c>
      <c r="J5" s="44" t="s">
        <v>2589</v>
      </c>
      <c r="L5" s="51" t="s">
        <v>2590</v>
      </c>
      <c r="M5" s="47" t="s">
        <v>2526</v>
      </c>
      <c r="N5" s="47"/>
      <c r="O5" s="46" t="s">
        <v>2591</v>
      </c>
      <c r="P5" s="46" t="s">
        <v>2592</v>
      </c>
      <c r="R5" s="46" t="s">
        <v>2593</v>
      </c>
      <c r="T5" s="47" t="s">
        <v>2594</v>
      </c>
      <c r="U5" s="47" t="s">
        <v>2595</v>
      </c>
      <c r="AA5" s="52" t="s">
        <v>2596</v>
      </c>
      <c r="AB5" s="53" t="s">
        <v>2597</v>
      </c>
      <c r="AD5" s="53" t="s">
        <v>2598</v>
      </c>
    </row>
    <row r="6" spans="1:30" ht="25.5">
      <c r="A6" s="46" t="s">
        <v>137</v>
      </c>
      <c r="B6" s="47" t="s">
        <v>2599</v>
      </c>
      <c r="C6" s="47" t="s">
        <v>2600</v>
      </c>
      <c r="D6" s="58" t="s">
        <v>2601</v>
      </c>
      <c r="E6" s="55" t="s">
        <v>386</v>
      </c>
      <c r="F6" s="57" t="s">
        <v>60</v>
      </c>
      <c r="G6" s="55" t="s">
        <v>2602</v>
      </c>
      <c r="H6" s="47" t="s">
        <v>2603</v>
      </c>
      <c r="I6" s="44" t="s">
        <v>280</v>
      </c>
      <c r="J6" s="51" t="s">
        <v>63</v>
      </c>
      <c r="L6" s="51" t="s">
        <v>2604</v>
      </c>
      <c r="M6" s="47" t="s">
        <v>2527</v>
      </c>
      <c r="N6" s="47"/>
      <c r="O6" s="47" t="s">
        <v>2605</v>
      </c>
      <c r="P6" s="46" t="s">
        <v>2606</v>
      </c>
      <c r="T6" s="47" t="s">
        <v>2607</v>
      </c>
      <c r="U6" s="47" t="s">
        <v>2608</v>
      </c>
      <c r="AA6" s="52" t="s">
        <v>2609</v>
      </c>
      <c r="AB6" s="53" t="s">
        <v>2610</v>
      </c>
      <c r="AD6" s="53" t="s">
        <v>2611</v>
      </c>
    </row>
    <row r="7" spans="1:30">
      <c r="E7" s="59" t="s">
        <v>2612</v>
      </c>
      <c r="F7" s="60" t="s">
        <v>2587</v>
      </c>
      <c r="G7" s="59" t="s">
        <v>2613</v>
      </c>
      <c r="H7" s="47" t="s">
        <v>2614</v>
      </c>
      <c r="I7" s="44" t="s">
        <v>2572</v>
      </c>
      <c r="J7" s="51" t="s">
        <v>2615</v>
      </c>
      <c r="L7" s="51" t="s">
        <v>2616</v>
      </c>
      <c r="M7" s="46"/>
      <c r="N7" s="47"/>
      <c r="O7" s="46" t="s">
        <v>2617</v>
      </c>
      <c r="P7" s="46" t="s">
        <v>2617</v>
      </c>
      <c r="T7" s="47" t="s">
        <v>2618</v>
      </c>
      <c r="U7" s="47" t="s">
        <v>2619</v>
      </c>
      <c r="AA7" s="52" t="s">
        <v>2620</v>
      </c>
      <c r="AB7" s="53" t="s">
        <v>2621</v>
      </c>
      <c r="AD7" s="53" t="s">
        <v>2622</v>
      </c>
    </row>
    <row r="8" spans="1:30">
      <c r="E8" s="59" t="s">
        <v>277</v>
      </c>
      <c r="F8" s="60" t="s">
        <v>2555</v>
      </c>
      <c r="G8" s="57" t="s">
        <v>2623</v>
      </c>
      <c r="H8" s="47" t="s">
        <v>2624</v>
      </c>
      <c r="I8" s="44" t="s">
        <v>2589</v>
      </c>
      <c r="J8" s="51" t="s">
        <v>2625</v>
      </c>
      <c r="L8" s="51" t="s">
        <v>2626</v>
      </c>
      <c r="P8" s="56"/>
      <c r="T8" s="47" t="s">
        <v>2627</v>
      </c>
      <c r="U8" s="47" t="s">
        <v>2617</v>
      </c>
      <c r="AA8" s="52" t="s">
        <v>2628</v>
      </c>
      <c r="AB8" s="53" t="s">
        <v>2629</v>
      </c>
      <c r="AD8" s="53" t="s">
        <v>2630</v>
      </c>
    </row>
    <row r="9" spans="1:30">
      <c r="E9" s="59" t="s">
        <v>2631</v>
      </c>
      <c r="F9" s="60" t="s">
        <v>2570</v>
      </c>
      <c r="G9" s="60" t="s">
        <v>2632</v>
      </c>
      <c r="H9" s="47" t="s">
        <v>2633</v>
      </c>
      <c r="I9" s="61" t="s">
        <v>63</v>
      </c>
      <c r="J9" s="51" t="s">
        <v>2634</v>
      </c>
      <c r="L9" s="51" t="s">
        <v>2635</v>
      </c>
      <c r="P9" s="56"/>
      <c r="T9" s="47" t="s">
        <v>2636</v>
      </c>
      <c r="U9" s="44"/>
      <c r="AA9" s="52" t="s">
        <v>2637</v>
      </c>
      <c r="AB9" s="53" t="s">
        <v>2638</v>
      </c>
      <c r="AD9" s="53" t="s">
        <v>2639</v>
      </c>
    </row>
    <row r="10" spans="1:30">
      <c r="E10" s="59" t="s">
        <v>2640</v>
      </c>
      <c r="F10" s="60" t="s">
        <v>2641</v>
      </c>
      <c r="G10" s="60" t="s">
        <v>2642</v>
      </c>
      <c r="H10" s="47" t="s">
        <v>2643</v>
      </c>
      <c r="I10" s="61" t="s">
        <v>2644</v>
      </c>
      <c r="J10" s="51" t="s">
        <v>2645</v>
      </c>
      <c r="L10" s="51" t="s">
        <v>2646</v>
      </c>
      <c r="P10" s="56"/>
      <c r="R10" s="44"/>
      <c r="T10" s="44"/>
      <c r="U10" s="44"/>
      <c r="AA10" s="52" t="s">
        <v>2647</v>
      </c>
      <c r="AB10" s="53" t="s">
        <v>2648</v>
      </c>
      <c r="AD10" s="53" t="s">
        <v>2649</v>
      </c>
    </row>
    <row r="11" spans="1:30">
      <c r="E11" s="57" t="s">
        <v>40</v>
      </c>
      <c r="F11" s="60" t="s">
        <v>2650</v>
      </c>
      <c r="G11" s="60" t="s">
        <v>2651</v>
      </c>
      <c r="H11" s="47" t="s">
        <v>2652</v>
      </c>
      <c r="I11" s="51" t="s">
        <v>2653</v>
      </c>
      <c r="J11" s="51" t="s">
        <v>63</v>
      </c>
      <c r="L11" s="51" t="s">
        <v>2654</v>
      </c>
      <c r="P11" s="56"/>
      <c r="Q11" s="56"/>
      <c r="R11" s="44"/>
      <c r="T11" s="44"/>
      <c r="U11" s="44"/>
      <c r="AA11" s="52" t="s">
        <v>2655</v>
      </c>
      <c r="AB11" s="53" t="s">
        <v>2656</v>
      </c>
      <c r="AD11" s="53" t="s">
        <v>2657</v>
      </c>
    </row>
    <row r="12" spans="1:30">
      <c r="E12" s="57" t="s">
        <v>59</v>
      </c>
      <c r="F12" s="60" t="s">
        <v>2658</v>
      </c>
      <c r="H12" s="47" t="s">
        <v>2659</v>
      </c>
      <c r="I12" s="51" t="s">
        <v>2660</v>
      </c>
      <c r="J12" s="60" t="s">
        <v>1290</v>
      </c>
      <c r="L12" s="51" t="s">
        <v>2661</v>
      </c>
      <c r="P12" s="56"/>
      <c r="R12" s="44"/>
      <c r="AA12" s="52" t="s">
        <v>2662</v>
      </c>
      <c r="AB12" s="53" t="s">
        <v>2663</v>
      </c>
      <c r="AD12" s="53" t="s">
        <v>2664</v>
      </c>
    </row>
    <row r="13" spans="1:30">
      <c r="E13" s="60" t="s">
        <v>1223</v>
      </c>
      <c r="F13" s="60" t="s">
        <v>2588</v>
      </c>
      <c r="H13" s="47" t="s">
        <v>2665</v>
      </c>
      <c r="I13" s="51" t="s">
        <v>2666</v>
      </c>
      <c r="J13" s="60" t="s">
        <v>2666</v>
      </c>
      <c r="L13" s="51" t="s">
        <v>2667</v>
      </c>
      <c r="AA13" s="52" t="s">
        <v>2668</v>
      </c>
      <c r="AB13" s="53" t="s">
        <v>2669</v>
      </c>
      <c r="AD13" s="53" t="s">
        <v>2670</v>
      </c>
    </row>
    <row r="14" spans="1:30">
      <c r="E14" s="60" t="s">
        <v>2671</v>
      </c>
      <c r="F14" s="60" t="s">
        <v>2672</v>
      </c>
      <c r="I14" s="51" t="s">
        <v>2673</v>
      </c>
      <c r="J14" s="60" t="s">
        <v>2674</v>
      </c>
      <c r="L14" s="51" t="s">
        <v>2675</v>
      </c>
      <c r="AA14" s="52" t="s">
        <v>2676</v>
      </c>
      <c r="AB14" s="53" t="s">
        <v>2677</v>
      </c>
      <c r="AD14" s="53" t="s">
        <v>2678</v>
      </c>
    </row>
    <row r="15" spans="1:30">
      <c r="E15" s="60" t="s">
        <v>2679</v>
      </c>
      <c r="F15" s="60" t="s">
        <v>2680</v>
      </c>
      <c r="I15" s="51" t="s">
        <v>2681</v>
      </c>
      <c r="J15" s="60" t="s">
        <v>2682</v>
      </c>
      <c r="L15" s="51" t="s">
        <v>2683</v>
      </c>
      <c r="AA15" s="52" t="s">
        <v>2684</v>
      </c>
      <c r="AB15" s="53" t="s">
        <v>2685</v>
      </c>
      <c r="AD15" s="53" t="s">
        <v>2686</v>
      </c>
    </row>
    <row r="16" spans="1:30">
      <c r="E16" s="60" t="s">
        <v>2687</v>
      </c>
      <c r="F16" s="60" t="s">
        <v>2688</v>
      </c>
      <c r="I16" s="51" t="s">
        <v>2689</v>
      </c>
      <c r="J16" s="60" t="s">
        <v>2660</v>
      </c>
      <c r="L16" s="51" t="s">
        <v>2690</v>
      </c>
      <c r="P16" s="44"/>
      <c r="AA16" s="52" t="s">
        <v>2691</v>
      </c>
      <c r="AB16" s="53" t="s">
        <v>2692</v>
      </c>
      <c r="AD16" s="53" t="s">
        <v>2693</v>
      </c>
    </row>
    <row r="17" spans="5:30">
      <c r="E17" s="60" t="s">
        <v>420</v>
      </c>
      <c r="F17" s="60" t="s">
        <v>2694</v>
      </c>
      <c r="I17" s="51" t="s">
        <v>2695</v>
      </c>
      <c r="J17" s="60" t="s">
        <v>2673</v>
      </c>
      <c r="L17" s="51" t="s">
        <v>2696</v>
      </c>
      <c r="AA17" s="52" t="s">
        <v>2697</v>
      </c>
      <c r="AB17" s="53" t="s">
        <v>2698</v>
      </c>
      <c r="AD17" s="53" t="s">
        <v>2699</v>
      </c>
    </row>
    <row r="18" spans="5:30">
      <c r="E18" s="60" t="s">
        <v>485</v>
      </c>
      <c r="F18" s="60" t="s">
        <v>421</v>
      </c>
      <c r="G18" s="62"/>
      <c r="I18" s="51" t="s">
        <v>1225</v>
      </c>
      <c r="J18" s="60" t="s">
        <v>2689</v>
      </c>
      <c r="L18" s="51" t="s">
        <v>2700</v>
      </c>
      <c r="AA18" s="52" t="s">
        <v>2701</v>
      </c>
      <c r="AB18" s="53" t="s">
        <v>2702</v>
      </c>
      <c r="AD18" s="53" t="s">
        <v>2703</v>
      </c>
    </row>
    <row r="19" spans="5:30">
      <c r="E19" s="60" t="s">
        <v>457</v>
      </c>
      <c r="F19" s="60" t="s">
        <v>15</v>
      </c>
      <c r="G19" s="62"/>
      <c r="I19" s="51" t="s">
        <v>2704</v>
      </c>
      <c r="J19" s="60" t="s">
        <v>2705</v>
      </c>
      <c r="L19" s="51" t="s">
        <v>2706</v>
      </c>
      <c r="AA19" s="52" t="s">
        <v>2707</v>
      </c>
      <c r="AB19" s="53" t="s">
        <v>2708</v>
      </c>
      <c r="AD19" s="53" t="s">
        <v>2709</v>
      </c>
    </row>
    <row r="20" spans="5:30">
      <c r="E20" s="60" t="s">
        <v>2710</v>
      </c>
      <c r="F20" s="60" t="s">
        <v>2711</v>
      </c>
      <c r="G20" s="62"/>
      <c r="I20" s="51" t="s">
        <v>2712</v>
      </c>
      <c r="J20" s="60" t="s">
        <v>2713</v>
      </c>
      <c r="L20" s="51" t="s">
        <v>2714</v>
      </c>
      <c r="Q20" s="56"/>
      <c r="AA20" s="52" t="s">
        <v>2715</v>
      </c>
      <c r="AB20" s="53" t="s">
        <v>2716</v>
      </c>
      <c r="AD20" s="53" t="s">
        <v>2717</v>
      </c>
    </row>
    <row r="21" spans="5:30">
      <c r="E21" s="60" t="s">
        <v>463</v>
      </c>
      <c r="F21" s="60" t="s">
        <v>139</v>
      </c>
      <c r="G21" s="62"/>
      <c r="I21" s="51" t="s">
        <v>1338</v>
      </c>
      <c r="J21" s="60" t="s">
        <v>2718</v>
      </c>
      <c r="L21" s="51" t="s">
        <v>2719</v>
      </c>
      <c r="AA21" s="52" t="s">
        <v>2720</v>
      </c>
      <c r="AB21" s="53" t="s">
        <v>2721</v>
      </c>
      <c r="AD21" s="53" t="s">
        <v>2722</v>
      </c>
    </row>
    <row r="22" spans="5:30">
      <c r="E22" s="60" t="s">
        <v>467</v>
      </c>
      <c r="F22" s="60" t="s">
        <v>218</v>
      </c>
      <c r="G22" s="62"/>
      <c r="I22" s="51" t="s">
        <v>2723</v>
      </c>
      <c r="J22" s="60" t="s">
        <v>2724</v>
      </c>
      <c r="L22" s="51" t="s">
        <v>2725</v>
      </c>
      <c r="AA22" s="52" t="s">
        <v>2726</v>
      </c>
      <c r="AB22" s="53" t="s">
        <v>2727</v>
      </c>
      <c r="AD22" s="53" t="s">
        <v>2728</v>
      </c>
    </row>
    <row r="23" spans="5:30">
      <c r="E23" s="60" t="s">
        <v>2729</v>
      </c>
      <c r="F23" s="60" t="s">
        <v>2537</v>
      </c>
      <c r="G23" s="62"/>
      <c r="I23" s="51" t="s">
        <v>423</v>
      </c>
      <c r="J23" s="60" t="s">
        <v>2730</v>
      </c>
      <c r="L23" s="51" t="s">
        <v>2731</v>
      </c>
      <c r="AA23" s="52" t="s">
        <v>2732</v>
      </c>
      <c r="AB23" s="53" t="s">
        <v>2733</v>
      </c>
      <c r="AD23" s="53" t="s">
        <v>2734</v>
      </c>
    </row>
    <row r="24" spans="5:30">
      <c r="E24" s="60" t="s">
        <v>475</v>
      </c>
      <c r="G24" s="62"/>
      <c r="I24" s="51" t="s">
        <v>689</v>
      </c>
      <c r="J24" s="60" t="s">
        <v>2735</v>
      </c>
      <c r="L24" s="51" t="s">
        <v>2736</v>
      </c>
      <c r="AA24" s="52" t="s">
        <v>2737</v>
      </c>
      <c r="AB24" s="53" t="s">
        <v>2738</v>
      </c>
      <c r="AD24" s="53" t="s">
        <v>2739</v>
      </c>
    </row>
    <row r="25" spans="5:30">
      <c r="E25" s="60" t="s">
        <v>492</v>
      </c>
      <c r="F25" s="62"/>
      <c r="G25" s="62"/>
      <c r="I25" s="51" t="s">
        <v>574</v>
      </c>
      <c r="J25" s="60" t="s">
        <v>2740</v>
      </c>
      <c r="L25" s="51" t="s">
        <v>2741</v>
      </c>
      <c r="AA25" s="52" t="s">
        <v>2742</v>
      </c>
      <c r="AB25" s="53" t="s">
        <v>2743</v>
      </c>
      <c r="AD25" s="53" t="s">
        <v>2744</v>
      </c>
    </row>
    <row r="26" spans="5:30">
      <c r="E26" s="60" t="s">
        <v>726</v>
      </c>
      <c r="F26" s="62"/>
      <c r="G26" s="62"/>
      <c r="I26" s="51" t="s">
        <v>859</v>
      </c>
      <c r="J26" s="51" t="s">
        <v>423</v>
      </c>
      <c r="L26" s="51" t="s">
        <v>2745</v>
      </c>
      <c r="AA26" s="52" t="s">
        <v>2746</v>
      </c>
      <c r="AB26" s="53" t="s">
        <v>2747</v>
      </c>
      <c r="AD26" s="53" t="s">
        <v>2748</v>
      </c>
    </row>
    <row r="27" spans="5:30">
      <c r="E27" s="60" t="s">
        <v>2749</v>
      </c>
      <c r="F27" s="62"/>
      <c r="G27" s="62"/>
      <c r="I27" s="51" t="s">
        <v>219</v>
      </c>
      <c r="J27" s="51" t="s">
        <v>689</v>
      </c>
      <c r="L27" s="51" t="s">
        <v>2750</v>
      </c>
      <c r="AA27" s="52" t="s">
        <v>2751</v>
      </c>
      <c r="AB27" s="53" t="s">
        <v>2752</v>
      </c>
      <c r="AD27" s="53" t="s">
        <v>2753</v>
      </c>
    </row>
    <row r="28" spans="5:30">
      <c r="E28" s="60" t="s">
        <v>855</v>
      </c>
      <c r="F28" s="62"/>
      <c r="G28" s="62"/>
      <c r="I28" s="51" t="s">
        <v>140</v>
      </c>
      <c r="J28" s="51" t="s">
        <v>574</v>
      </c>
      <c r="L28" s="51" t="s">
        <v>2754</v>
      </c>
      <c r="AA28" s="52" t="s">
        <v>2755</v>
      </c>
      <c r="AB28" s="53" t="s">
        <v>2756</v>
      </c>
      <c r="AD28" s="53" t="s">
        <v>2757</v>
      </c>
    </row>
    <row r="29" spans="5:30">
      <c r="E29" s="60" t="s">
        <v>2758</v>
      </c>
      <c r="F29" s="62"/>
      <c r="G29" s="62"/>
      <c r="I29" s="51" t="s">
        <v>2759</v>
      </c>
      <c r="J29" s="51" t="s">
        <v>859</v>
      </c>
      <c r="L29" s="51" t="s">
        <v>2760</v>
      </c>
      <c r="AA29" s="52" t="s">
        <v>2761</v>
      </c>
      <c r="AB29" s="53" t="s">
        <v>2762</v>
      </c>
      <c r="AD29" s="53" t="s">
        <v>2763</v>
      </c>
    </row>
    <row r="30" spans="5:30">
      <c r="E30" s="60" t="s">
        <v>26</v>
      </c>
      <c r="F30" s="62"/>
      <c r="G30" s="62"/>
      <c r="I30" s="51" t="s">
        <v>2625</v>
      </c>
      <c r="J30" s="51" t="s">
        <v>2764</v>
      </c>
      <c r="L30" s="51" t="s">
        <v>2765</v>
      </c>
      <c r="AA30" s="52" t="s">
        <v>2766</v>
      </c>
      <c r="AB30" s="53" t="s">
        <v>2767</v>
      </c>
      <c r="AD30" s="53" t="s">
        <v>2768</v>
      </c>
    </row>
    <row r="31" spans="5:30">
      <c r="E31" s="60" t="s">
        <v>2623</v>
      </c>
      <c r="F31" s="62"/>
      <c r="G31" s="62"/>
      <c r="I31" s="51" t="s">
        <v>2769</v>
      </c>
      <c r="J31" s="51" t="s">
        <v>2759</v>
      </c>
      <c r="L31" s="51" t="s">
        <v>2570</v>
      </c>
      <c r="AA31" s="52" t="s">
        <v>2770</v>
      </c>
      <c r="AB31" s="53" t="s">
        <v>2771</v>
      </c>
      <c r="AD31" s="53" t="s">
        <v>2772</v>
      </c>
    </row>
    <row r="32" spans="5:30">
      <c r="E32" s="60" t="s">
        <v>138</v>
      </c>
      <c r="F32" s="62"/>
      <c r="G32" s="62"/>
      <c r="I32" s="62"/>
      <c r="J32" s="51" t="s">
        <v>140</v>
      </c>
      <c r="L32" s="51" t="s">
        <v>2773</v>
      </c>
      <c r="AA32" s="52" t="s">
        <v>2774</v>
      </c>
      <c r="AB32" s="53" t="s">
        <v>2775</v>
      </c>
      <c r="AD32" s="53" t="s">
        <v>2776</v>
      </c>
    </row>
    <row r="33" spans="5:30">
      <c r="E33" s="60" t="s">
        <v>217</v>
      </c>
      <c r="F33" s="62"/>
      <c r="G33" s="62"/>
      <c r="I33" s="62"/>
      <c r="L33" s="51" t="s">
        <v>2777</v>
      </c>
      <c r="AA33" s="52" t="s">
        <v>2778</v>
      </c>
      <c r="AB33" s="53" t="s">
        <v>2779</v>
      </c>
      <c r="AD33" s="53" t="s">
        <v>2780</v>
      </c>
    </row>
    <row r="34" spans="5:30">
      <c r="E34" s="60" t="s">
        <v>2781</v>
      </c>
      <c r="F34" s="62"/>
      <c r="G34" s="62"/>
      <c r="I34" s="62"/>
      <c r="L34" s="51" t="s">
        <v>2782</v>
      </c>
      <c r="AA34" s="52" t="s">
        <v>2783</v>
      </c>
      <c r="AB34" s="53" t="s">
        <v>2784</v>
      </c>
      <c r="AD34" s="53" t="s">
        <v>2785</v>
      </c>
    </row>
    <row r="35" spans="5:30">
      <c r="E35" s="62"/>
      <c r="F35" s="62"/>
      <c r="G35" s="62"/>
      <c r="I35" s="62"/>
      <c r="L35" s="62"/>
      <c r="AA35" s="52" t="s">
        <v>2786</v>
      </c>
      <c r="AB35" s="53" t="s">
        <v>2787</v>
      </c>
      <c r="AD35" s="53" t="s">
        <v>2788</v>
      </c>
    </row>
    <row r="36" spans="5:30">
      <c r="E36" s="62"/>
      <c r="F36" s="62"/>
      <c r="G36" s="62"/>
      <c r="I36" s="62"/>
      <c r="L36" s="62"/>
      <c r="AA36" s="52" t="s">
        <v>2789</v>
      </c>
      <c r="AB36" s="53" t="s">
        <v>2790</v>
      </c>
      <c r="AD36" s="53" t="s">
        <v>2791</v>
      </c>
    </row>
    <row r="37" spans="5:30">
      <c r="E37" s="62"/>
      <c r="F37" s="62"/>
      <c r="G37" s="62"/>
      <c r="I37" s="62"/>
      <c r="L37" s="62"/>
      <c r="AA37" s="52" t="s">
        <v>2792</v>
      </c>
      <c r="AB37" s="53" t="s">
        <v>2793</v>
      </c>
      <c r="AD37" s="53" t="s">
        <v>2794</v>
      </c>
    </row>
    <row r="38" spans="5:30">
      <c r="E38" s="62"/>
      <c r="F38" s="62"/>
      <c r="G38" s="62"/>
      <c r="I38" s="62"/>
      <c r="L38" s="62"/>
      <c r="AA38" s="52" t="s">
        <v>2795</v>
      </c>
      <c r="AB38" s="53" t="s">
        <v>2796</v>
      </c>
      <c r="AD38" s="53" t="s">
        <v>2797</v>
      </c>
    </row>
    <row r="39" spans="5:30">
      <c r="E39" s="62"/>
      <c r="F39" s="62"/>
      <c r="G39" s="62"/>
      <c r="I39" s="62"/>
      <c r="L39" s="62"/>
      <c r="AA39" s="52" t="s">
        <v>2798</v>
      </c>
      <c r="AB39" s="53" t="s">
        <v>2799</v>
      </c>
      <c r="AD39" s="53" t="s">
        <v>2800</v>
      </c>
    </row>
    <row r="40" spans="5:30">
      <c r="F40" s="62"/>
      <c r="G40" s="62"/>
      <c r="I40" s="62"/>
      <c r="L40" s="62"/>
      <c r="AA40" s="52" t="s">
        <v>2801</v>
      </c>
      <c r="AB40" s="53" t="s">
        <v>2802</v>
      </c>
      <c r="AD40" s="53" t="s">
        <v>2803</v>
      </c>
    </row>
    <row r="41" spans="5:30">
      <c r="E41" s="62"/>
      <c r="F41" s="62"/>
      <c r="G41" s="62"/>
      <c r="I41" s="62"/>
      <c r="J41" s="62"/>
      <c r="L41" s="62"/>
      <c r="AA41" s="52" t="s">
        <v>2804</v>
      </c>
      <c r="AB41" s="53" t="s">
        <v>2805</v>
      </c>
      <c r="AD41" s="53" t="s">
        <v>2806</v>
      </c>
    </row>
    <row r="42" spans="5:30">
      <c r="E42" s="62"/>
      <c r="F42" s="62"/>
      <c r="G42" s="62"/>
      <c r="I42" s="62"/>
      <c r="J42" s="62"/>
      <c r="L42" s="62"/>
      <c r="AA42" s="52" t="s">
        <v>2807</v>
      </c>
      <c r="AB42" s="53" t="s">
        <v>2808</v>
      </c>
      <c r="AD42" s="53" t="s">
        <v>2809</v>
      </c>
    </row>
    <row r="43" spans="5:30">
      <c r="E43" s="62"/>
      <c r="F43" s="62"/>
      <c r="G43" s="62"/>
      <c r="I43" s="62"/>
      <c r="J43" s="62"/>
      <c r="L43" s="62"/>
      <c r="AA43" s="52" t="s">
        <v>2810</v>
      </c>
      <c r="AB43" s="53" t="s">
        <v>2811</v>
      </c>
      <c r="AD43" s="53" t="s">
        <v>2812</v>
      </c>
    </row>
    <row r="44" spans="5:30">
      <c r="E44" s="62"/>
      <c r="F44" s="62"/>
      <c r="G44" s="62"/>
      <c r="I44" s="62"/>
      <c r="J44" s="62"/>
      <c r="L44" s="62"/>
      <c r="AA44" s="52" t="s">
        <v>2813</v>
      </c>
      <c r="AB44" s="53" t="s">
        <v>2814</v>
      </c>
      <c r="AD44" s="53" t="s">
        <v>2815</v>
      </c>
    </row>
    <row r="45" spans="5:30">
      <c r="E45" s="62"/>
      <c r="F45" s="62"/>
      <c r="G45" s="62"/>
      <c r="I45" s="62"/>
      <c r="J45" s="62"/>
      <c r="L45" s="62"/>
      <c r="AA45" s="52" t="s">
        <v>2816</v>
      </c>
      <c r="AB45" s="53" t="s">
        <v>2817</v>
      </c>
      <c r="AD45" s="53" t="s">
        <v>2818</v>
      </c>
    </row>
    <row r="46" spans="5:30">
      <c r="E46" s="62"/>
      <c r="F46" s="62"/>
      <c r="G46" s="62"/>
      <c r="I46" s="62"/>
      <c r="J46" s="62"/>
      <c r="L46" s="62"/>
      <c r="AA46" s="52" t="s">
        <v>2819</v>
      </c>
      <c r="AB46" s="53" t="s">
        <v>2820</v>
      </c>
      <c r="AD46" s="53" t="s">
        <v>2821</v>
      </c>
    </row>
    <row r="47" spans="5:30">
      <c r="E47" s="62"/>
      <c r="F47" s="62"/>
      <c r="G47" s="62"/>
      <c r="I47" s="62"/>
      <c r="J47" s="62"/>
      <c r="L47" s="62"/>
      <c r="AA47" s="52" t="s">
        <v>2822</v>
      </c>
      <c r="AB47" s="53" t="s">
        <v>2823</v>
      </c>
      <c r="AD47" s="53" t="s">
        <v>2824</v>
      </c>
    </row>
    <row r="48" spans="5:30">
      <c r="E48" s="62"/>
      <c r="F48" s="62"/>
      <c r="G48" s="62"/>
      <c r="I48" s="62"/>
      <c r="J48" s="62"/>
      <c r="L48" s="62"/>
      <c r="AA48" s="52" t="s">
        <v>2825</v>
      </c>
      <c r="AB48" s="53" t="s">
        <v>2826</v>
      </c>
      <c r="AD48" s="53" t="s">
        <v>2827</v>
      </c>
    </row>
    <row r="49" spans="5:30">
      <c r="E49" s="62"/>
      <c r="F49" s="62"/>
      <c r="G49" s="62"/>
      <c r="I49" s="62"/>
      <c r="J49" s="62"/>
      <c r="L49" s="62"/>
      <c r="AA49" s="52" t="s">
        <v>2828</v>
      </c>
      <c r="AB49" s="53" t="s">
        <v>2829</v>
      </c>
      <c r="AD49" s="53" t="s">
        <v>2830</v>
      </c>
    </row>
    <row r="50" spans="5:30">
      <c r="E50" s="62"/>
      <c r="F50" s="62"/>
      <c r="G50" s="62"/>
      <c r="I50" s="62"/>
      <c r="J50" s="62"/>
      <c r="L50" s="62"/>
      <c r="AA50" s="52" t="s">
        <v>2831</v>
      </c>
      <c r="AB50" s="53" t="s">
        <v>2832</v>
      </c>
      <c r="AD50" s="53" t="s">
        <v>2833</v>
      </c>
    </row>
    <row r="51" spans="5:30">
      <c r="E51" s="62"/>
      <c r="F51" s="62"/>
      <c r="G51" s="62"/>
      <c r="I51" s="62"/>
      <c r="J51" s="62"/>
      <c r="L51" s="62"/>
      <c r="AA51" s="52" t="s">
        <v>2834</v>
      </c>
      <c r="AB51" s="53" t="s">
        <v>2835</v>
      </c>
      <c r="AD51" s="53" t="s">
        <v>2836</v>
      </c>
    </row>
    <row r="52" spans="5:30">
      <c r="E52" s="62"/>
      <c r="F52" s="62"/>
      <c r="G52" s="62"/>
      <c r="I52" s="62"/>
      <c r="J52" s="62"/>
      <c r="L52" s="62"/>
      <c r="AA52" s="52" t="s">
        <v>2837</v>
      </c>
      <c r="AB52" s="53" t="s">
        <v>2838</v>
      </c>
      <c r="AD52" s="53" t="s">
        <v>2839</v>
      </c>
    </row>
    <row r="53" spans="5:30">
      <c r="E53" s="62"/>
      <c r="F53" s="62"/>
      <c r="G53" s="62"/>
      <c r="I53" s="62"/>
      <c r="J53" s="62"/>
      <c r="L53" s="62"/>
      <c r="AA53" s="52" t="s">
        <v>2840</v>
      </c>
      <c r="AB53" s="53" t="s">
        <v>2841</v>
      </c>
      <c r="AD53" s="53" t="s">
        <v>2842</v>
      </c>
    </row>
    <row r="54" spans="5:30">
      <c r="E54" s="62"/>
      <c r="F54" s="62"/>
      <c r="G54" s="62"/>
      <c r="I54" s="62"/>
      <c r="J54" s="62"/>
      <c r="L54" s="62"/>
      <c r="AA54" s="52" t="s">
        <v>2843</v>
      </c>
      <c r="AB54" s="53" t="s">
        <v>2844</v>
      </c>
      <c r="AD54" s="53" t="s">
        <v>2845</v>
      </c>
    </row>
    <row r="55" spans="5:30">
      <c r="E55" s="62"/>
      <c r="F55" s="62"/>
      <c r="G55" s="62"/>
      <c r="I55" s="62"/>
      <c r="J55" s="62"/>
      <c r="L55" s="62"/>
      <c r="AA55" s="52" t="s">
        <v>2846</v>
      </c>
      <c r="AB55" s="53" t="s">
        <v>2847</v>
      </c>
      <c r="AD55" s="53" t="s">
        <v>2848</v>
      </c>
    </row>
    <row r="56" spans="5:30">
      <c r="E56" s="62"/>
      <c r="F56" s="62"/>
      <c r="G56" s="62"/>
      <c r="I56" s="62"/>
      <c r="J56" s="62"/>
      <c r="L56" s="62"/>
      <c r="AA56" s="52" t="s">
        <v>2849</v>
      </c>
      <c r="AB56" s="53" t="s">
        <v>2850</v>
      </c>
      <c r="AD56" s="53" t="s">
        <v>2851</v>
      </c>
    </row>
    <row r="57" spans="5:30">
      <c r="E57" s="62"/>
      <c r="F57" s="62"/>
      <c r="G57" s="62"/>
      <c r="I57" s="62"/>
      <c r="J57" s="62"/>
      <c r="L57" s="62"/>
      <c r="AA57" s="52" t="s">
        <v>2852</v>
      </c>
      <c r="AB57" s="53" t="s">
        <v>2853</v>
      </c>
      <c r="AD57" s="53" t="s">
        <v>2854</v>
      </c>
    </row>
    <row r="58" spans="5:30">
      <c r="E58" s="62"/>
      <c r="F58" s="62"/>
      <c r="G58" s="62"/>
      <c r="I58" s="62"/>
      <c r="J58" s="62"/>
      <c r="L58" s="62"/>
      <c r="AA58" s="52" t="s">
        <v>2855</v>
      </c>
      <c r="AB58" s="53" t="s">
        <v>2856</v>
      </c>
      <c r="AD58" s="53" t="s">
        <v>2857</v>
      </c>
    </row>
    <row r="59" spans="5:30">
      <c r="E59" s="62"/>
      <c r="F59" s="62"/>
      <c r="G59" s="62"/>
      <c r="I59" s="62"/>
      <c r="J59" s="62"/>
      <c r="L59" s="62"/>
      <c r="AA59" s="52" t="s">
        <v>2858</v>
      </c>
      <c r="AB59" s="53" t="s">
        <v>2859</v>
      </c>
      <c r="AD59" s="53" t="s">
        <v>2860</v>
      </c>
    </row>
    <row r="60" spans="5:30">
      <c r="E60" s="62"/>
      <c r="F60" s="62"/>
      <c r="G60" s="62"/>
      <c r="I60" s="62"/>
      <c r="J60" s="62"/>
      <c r="L60" s="62"/>
      <c r="AA60" s="52" t="s">
        <v>2861</v>
      </c>
      <c r="AB60" s="53" t="s">
        <v>2862</v>
      </c>
      <c r="AD60" s="53" t="s">
        <v>2863</v>
      </c>
    </row>
    <row r="61" spans="5:30">
      <c r="E61" s="62"/>
      <c r="F61" s="62"/>
      <c r="G61" s="62"/>
      <c r="I61" s="62"/>
      <c r="J61" s="62"/>
      <c r="L61" s="62"/>
      <c r="AA61" s="52" t="s">
        <v>2864</v>
      </c>
      <c r="AB61" s="53" t="s">
        <v>2865</v>
      </c>
      <c r="AD61" s="53" t="s">
        <v>2866</v>
      </c>
    </row>
    <row r="62" spans="5:30">
      <c r="E62" s="62"/>
      <c r="F62" s="62"/>
      <c r="G62" s="62"/>
      <c r="I62" s="62"/>
      <c r="J62" s="62"/>
      <c r="L62" s="62"/>
      <c r="AA62" s="52" t="s">
        <v>2867</v>
      </c>
      <c r="AB62" s="53" t="s">
        <v>2868</v>
      </c>
      <c r="AD62" s="53" t="s">
        <v>2869</v>
      </c>
    </row>
    <row r="63" spans="5:30">
      <c r="E63" s="62"/>
      <c r="F63" s="62"/>
      <c r="G63" s="62"/>
      <c r="I63" s="62"/>
      <c r="J63" s="62"/>
      <c r="L63" s="62"/>
      <c r="AA63" s="52" t="s">
        <v>2870</v>
      </c>
      <c r="AB63" s="53" t="s">
        <v>2871</v>
      </c>
      <c r="AD63" s="53" t="s">
        <v>2872</v>
      </c>
    </row>
    <row r="64" spans="5:30">
      <c r="E64" s="62"/>
      <c r="F64" s="62"/>
      <c r="G64" s="62"/>
      <c r="I64" s="62"/>
      <c r="J64" s="62"/>
      <c r="L64" s="62"/>
      <c r="AA64" s="52" t="s">
        <v>2873</v>
      </c>
      <c r="AB64" s="53" t="s">
        <v>2874</v>
      </c>
      <c r="AD64" s="53" t="s">
        <v>2875</v>
      </c>
    </row>
    <row r="65" spans="5:30">
      <c r="E65" s="62"/>
      <c r="F65" s="62"/>
      <c r="G65" s="62"/>
      <c r="I65" s="62"/>
      <c r="J65" s="62"/>
      <c r="L65" s="62"/>
      <c r="AA65" s="52" t="s">
        <v>2876</v>
      </c>
      <c r="AB65" s="53" t="s">
        <v>2877</v>
      </c>
      <c r="AD65" s="53" t="s">
        <v>2878</v>
      </c>
    </row>
    <row r="66" spans="5:30">
      <c r="E66" s="62"/>
      <c r="F66" s="62"/>
      <c r="G66" s="62"/>
      <c r="I66" s="62"/>
      <c r="J66" s="62"/>
      <c r="L66" s="62"/>
      <c r="AA66" s="52" t="s">
        <v>2879</v>
      </c>
      <c r="AB66" s="53" t="s">
        <v>2880</v>
      </c>
      <c r="AD66" s="53" t="s">
        <v>2881</v>
      </c>
    </row>
    <row r="67" spans="5:30">
      <c r="E67" s="62"/>
      <c r="F67" s="62"/>
      <c r="G67" s="62"/>
      <c r="I67" s="62"/>
      <c r="J67" s="62"/>
      <c r="L67" s="62"/>
      <c r="AA67" s="52" t="s">
        <v>2882</v>
      </c>
      <c r="AB67" s="53" t="s">
        <v>2883</v>
      </c>
      <c r="AD67" s="53" t="s">
        <v>2884</v>
      </c>
    </row>
    <row r="68" spans="5:30">
      <c r="E68" s="62"/>
      <c r="F68" s="62"/>
      <c r="G68" s="62"/>
      <c r="I68" s="62"/>
      <c r="J68" s="62"/>
      <c r="L68" s="62"/>
      <c r="AA68" s="52" t="s">
        <v>2885</v>
      </c>
      <c r="AB68" s="53" t="s">
        <v>2886</v>
      </c>
      <c r="AD68" s="53" t="s">
        <v>2887</v>
      </c>
    </row>
    <row r="69" spans="5:30">
      <c r="E69" s="62"/>
      <c r="F69" s="62"/>
      <c r="G69" s="62"/>
      <c r="I69" s="62"/>
      <c r="J69" s="62"/>
      <c r="L69" s="62"/>
      <c r="AA69" s="52" t="s">
        <v>2888</v>
      </c>
      <c r="AB69" s="53" t="s">
        <v>2889</v>
      </c>
      <c r="AD69" s="53" t="s">
        <v>2890</v>
      </c>
    </row>
    <row r="70" spans="5:30">
      <c r="E70" s="62"/>
      <c r="F70" s="62"/>
      <c r="G70" s="62"/>
      <c r="I70" s="62"/>
      <c r="J70" s="62"/>
      <c r="L70" s="62"/>
      <c r="AA70" s="52" t="s">
        <v>2891</v>
      </c>
      <c r="AB70" s="53" t="s">
        <v>2892</v>
      </c>
      <c r="AD70" s="53" t="s">
        <v>2893</v>
      </c>
    </row>
    <row r="71" spans="5:30">
      <c r="E71" s="62"/>
      <c r="F71" s="62"/>
      <c r="G71" s="62"/>
      <c r="I71" s="62"/>
      <c r="J71" s="62"/>
      <c r="L71" s="62"/>
      <c r="AA71" s="52" t="s">
        <v>2894</v>
      </c>
      <c r="AB71" s="53" t="s">
        <v>2895</v>
      </c>
      <c r="AD71" s="53" t="s">
        <v>2896</v>
      </c>
    </row>
    <row r="72" spans="5:30">
      <c r="E72" s="62"/>
      <c r="F72" s="62"/>
      <c r="G72" s="62"/>
      <c r="I72" s="62"/>
      <c r="J72" s="62"/>
      <c r="L72" s="62"/>
      <c r="AA72" s="52" t="s">
        <v>2897</v>
      </c>
      <c r="AB72" s="53" t="s">
        <v>2898</v>
      </c>
      <c r="AD72" s="53" t="s">
        <v>2899</v>
      </c>
    </row>
    <row r="73" spans="5:30">
      <c r="E73" s="62"/>
      <c r="F73" s="62"/>
      <c r="G73" s="62"/>
      <c r="I73" s="62"/>
      <c r="J73" s="62"/>
      <c r="L73" s="62"/>
      <c r="AA73" s="52" t="s">
        <v>2900</v>
      </c>
      <c r="AB73" s="53" t="s">
        <v>2901</v>
      </c>
      <c r="AD73" s="53" t="s">
        <v>2902</v>
      </c>
    </row>
    <row r="74" spans="5:30">
      <c r="E74" s="62"/>
      <c r="F74" s="62"/>
      <c r="G74" s="62"/>
      <c r="I74" s="62"/>
      <c r="J74" s="62"/>
      <c r="L74" s="62"/>
      <c r="AA74" s="52" t="s">
        <v>2903</v>
      </c>
      <c r="AB74" s="53" t="s">
        <v>2904</v>
      </c>
      <c r="AD74" s="53" t="s">
        <v>2905</v>
      </c>
    </row>
    <row r="75" spans="5:30">
      <c r="E75" s="62"/>
      <c r="F75" s="62"/>
      <c r="G75" s="62"/>
      <c r="I75" s="62"/>
      <c r="J75" s="62"/>
      <c r="L75" s="62"/>
      <c r="AA75" s="52" t="s">
        <v>2906</v>
      </c>
      <c r="AB75" s="53" t="s">
        <v>2907</v>
      </c>
      <c r="AD75" s="53" t="s">
        <v>2908</v>
      </c>
    </row>
    <row r="76" spans="5:30">
      <c r="E76" s="62"/>
      <c r="F76" s="62"/>
      <c r="G76" s="62"/>
      <c r="I76" s="62"/>
      <c r="J76" s="62"/>
      <c r="L76" s="62"/>
      <c r="AA76" s="52" t="s">
        <v>2909</v>
      </c>
      <c r="AB76" s="53" t="s">
        <v>2910</v>
      </c>
      <c r="AD76" s="53" t="s">
        <v>2911</v>
      </c>
    </row>
    <row r="77" spans="5:30">
      <c r="E77" s="62"/>
      <c r="F77" s="62"/>
      <c r="G77" s="62"/>
      <c r="I77" s="62"/>
      <c r="J77" s="62"/>
      <c r="L77" s="62"/>
      <c r="AA77" s="52" t="s">
        <v>2912</v>
      </c>
      <c r="AB77" s="53" t="s">
        <v>2913</v>
      </c>
      <c r="AD77" s="53" t="s">
        <v>2914</v>
      </c>
    </row>
    <row r="78" spans="5:30">
      <c r="E78" s="62"/>
      <c r="F78" s="62"/>
      <c r="G78" s="62"/>
      <c r="I78" s="62"/>
      <c r="J78" s="62"/>
      <c r="L78" s="62"/>
      <c r="AA78" s="52" t="s">
        <v>2915</v>
      </c>
      <c r="AB78" s="53" t="s">
        <v>2916</v>
      </c>
      <c r="AD78" s="53" t="s">
        <v>2917</v>
      </c>
    </row>
    <row r="79" spans="5:30">
      <c r="E79" s="62"/>
      <c r="F79" s="62"/>
      <c r="G79" s="62"/>
      <c r="I79" s="62"/>
      <c r="J79" s="62"/>
      <c r="L79" s="62"/>
      <c r="AA79" s="52" t="s">
        <v>2918</v>
      </c>
      <c r="AB79" s="53" t="s">
        <v>2919</v>
      </c>
      <c r="AD79" s="53" t="s">
        <v>2920</v>
      </c>
    </row>
    <row r="80" spans="5:30">
      <c r="E80" s="62"/>
      <c r="F80" s="62"/>
      <c r="G80" s="62"/>
      <c r="I80" s="62"/>
      <c r="J80" s="62"/>
      <c r="L80" s="62"/>
      <c r="AA80" s="52" t="s">
        <v>2921</v>
      </c>
      <c r="AB80" s="53" t="s">
        <v>2922</v>
      </c>
      <c r="AD80" s="53" t="s">
        <v>2923</v>
      </c>
    </row>
    <row r="81" spans="5:30">
      <c r="E81" s="62"/>
      <c r="F81" s="62"/>
      <c r="G81" s="62"/>
      <c r="I81" s="62"/>
      <c r="J81" s="62"/>
      <c r="L81" s="62"/>
      <c r="AA81" s="52" t="s">
        <v>2924</v>
      </c>
      <c r="AB81" s="53" t="s">
        <v>2925</v>
      </c>
      <c r="AD81" s="53" t="s">
        <v>2926</v>
      </c>
    </row>
    <row r="82" spans="5:30">
      <c r="E82" s="62"/>
      <c r="F82" s="62"/>
      <c r="G82" s="62"/>
      <c r="I82" s="62"/>
      <c r="J82" s="62"/>
      <c r="L82" s="62"/>
      <c r="AA82" s="52" t="s">
        <v>2927</v>
      </c>
      <c r="AB82" s="53" t="s">
        <v>2928</v>
      </c>
      <c r="AD82" s="53" t="s">
        <v>2929</v>
      </c>
    </row>
    <row r="83" spans="5:30">
      <c r="E83" s="62"/>
      <c r="F83" s="62"/>
      <c r="G83" s="62"/>
      <c r="I83" s="62"/>
      <c r="J83" s="62"/>
      <c r="L83" s="62"/>
      <c r="AA83" s="52" t="s">
        <v>2930</v>
      </c>
      <c r="AB83" s="53" t="s">
        <v>2931</v>
      </c>
      <c r="AD83" s="53" t="s">
        <v>2932</v>
      </c>
    </row>
    <row r="84" spans="5:30">
      <c r="E84" s="62"/>
      <c r="F84" s="62"/>
      <c r="G84" s="62"/>
      <c r="I84" s="62"/>
      <c r="J84" s="62"/>
      <c r="L84" s="62"/>
      <c r="AA84" s="52" t="s">
        <v>2933</v>
      </c>
      <c r="AB84" s="53" t="s">
        <v>2934</v>
      </c>
      <c r="AD84" s="53" t="s">
        <v>2935</v>
      </c>
    </row>
    <row r="85" spans="5:30">
      <c r="E85" s="62"/>
      <c r="F85" s="62"/>
      <c r="G85" s="62"/>
      <c r="I85" s="62"/>
      <c r="J85" s="62"/>
      <c r="L85" s="62"/>
      <c r="AA85" s="52" t="s">
        <v>2936</v>
      </c>
      <c r="AB85" s="53" t="s">
        <v>2937</v>
      </c>
      <c r="AD85" s="53" t="s">
        <v>2938</v>
      </c>
    </row>
    <row r="86" spans="5:30">
      <c r="E86" s="62"/>
      <c r="F86" s="62"/>
      <c r="G86" s="62"/>
      <c r="I86" s="62"/>
      <c r="J86" s="62"/>
      <c r="L86" s="62"/>
      <c r="AA86" s="52" t="s">
        <v>2939</v>
      </c>
      <c r="AB86" s="53" t="s">
        <v>2940</v>
      </c>
      <c r="AD86" s="53" t="s">
        <v>2941</v>
      </c>
    </row>
    <row r="87" spans="5:30">
      <c r="E87" s="62"/>
      <c r="F87" s="62"/>
      <c r="G87" s="62"/>
      <c r="I87" s="62"/>
      <c r="J87" s="62"/>
      <c r="L87" s="62"/>
      <c r="AA87" s="52" t="s">
        <v>2942</v>
      </c>
      <c r="AB87" s="53" t="s">
        <v>2943</v>
      </c>
      <c r="AD87" s="53" t="s">
        <v>2944</v>
      </c>
    </row>
    <row r="88" spans="5:30">
      <c r="E88" s="62"/>
      <c r="F88" s="62"/>
      <c r="G88" s="62"/>
      <c r="I88" s="62"/>
      <c r="J88" s="62"/>
      <c r="L88" s="62"/>
      <c r="AA88" s="52" t="s">
        <v>2945</v>
      </c>
      <c r="AB88" s="53" t="s">
        <v>2946</v>
      </c>
      <c r="AD88" s="53" t="s">
        <v>2947</v>
      </c>
    </row>
    <row r="89" spans="5:30">
      <c r="E89" s="62"/>
      <c r="F89" s="62"/>
      <c r="G89" s="62"/>
      <c r="I89" s="62"/>
      <c r="J89" s="62"/>
      <c r="L89" s="62"/>
      <c r="AA89" s="52" t="s">
        <v>2948</v>
      </c>
      <c r="AB89" s="53" t="s">
        <v>2949</v>
      </c>
      <c r="AD89" s="53" t="s">
        <v>2950</v>
      </c>
    </row>
    <row r="90" spans="5:30">
      <c r="E90" s="62"/>
      <c r="F90" s="62"/>
      <c r="G90" s="62"/>
      <c r="I90" s="62"/>
      <c r="J90" s="62"/>
      <c r="L90" s="62"/>
      <c r="AA90" s="52" t="s">
        <v>2951</v>
      </c>
      <c r="AB90" s="53" t="s">
        <v>2952</v>
      </c>
      <c r="AD90" s="53" t="s">
        <v>2953</v>
      </c>
    </row>
    <row r="91" spans="5:30">
      <c r="E91" s="62"/>
      <c r="F91" s="62"/>
      <c r="G91" s="62"/>
      <c r="I91" s="62"/>
      <c r="J91" s="62"/>
      <c r="L91" s="62"/>
      <c r="AA91" s="52" t="s">
        <v>2954</v>
      </c>
      <c r="AB91" s="53" t="s">
        <v>2955</v>
      </c>
      <c r="AD91" s="53" t="s">
        <v>2956</v>
      </c>
    </row>
    <row r="92" spans="5:30">
      <c r="E92" s="62"/>
      <c r="F92" s="62"/>
      <c r="G92" s="62"/>
      <c r="I92" s="62"/>
      <c r="J92" s="62"/>
      <c r="L92" s="62"/>
      <c r="AA92" s="52" t="s">
        <v>2957</v>
      </c>
      <c r="AB92" s="53" t="s">
        <v>2958</v>
      </c>
      <c r="AD92" s="53" t="s">
        <v>2959</v>
      </c>
    </row>
    <row r="93" spans="5:30">
      <c r="E93" s="62"/>
      <c r="F93" s="62"/>
      <c r="G93" s="62"/>
      <c r="I93" s="62"/>
      <c r="J93" s="62"/>
      <c r="L93" s="62"/>
      <c r="AA93" s="52" t="s">
        <v>2960</v>
      </c>
      <c r="AB93" s="53" t="s">
        <v>2961</v>
      </c>
      <c r="AD93" s="53" t="s">
        <v>2962</v>
      </c>
    </row>
    <row r="94" spans="5:30">
      <c r="E94" s="62"/>
      <c r="F94" s="62"/>
      <c r="G94" s="62"/>
      <c r="I94" s="62"/>
      <c r="J94" s="62"/>
      <c r="L94" s="62"/>
      <c r="AA94" s="52" t="s">
        <v>2963</v>
      </c>
      <c r="AB94" s="53" t="s">
        <v>2964</v>
      </c>
      <c r="AD94" s="53" t="s">
        <v>2965</v>
      </c>
    </row>
    <row r="95" spans="5:30">
      <c r="E95" s="62"/>
      <c r="F95" s="62"/>
      <c r="G95" s="62"/>
      <c r="I95" s="62"/>
      <c r="J95" s="62"/>
      <c r="L95" s="62"/>
      <c r="AA95" s="52" t="s">
        <v>2966</v>
      </c>
      <c r="AB95" s="53" t="s">
        <v>2967</v>
      </c>
      <c r="AD95" s="53" t="s">
        <v>2968</v>
      </c>
    </row>
    <row r="96" spans="5:30">
      <c r="E96" s="62"/>
      <c r="F96" s="62"/>
      <c r="G96" s="62"/>
      <c r="I96" s="62"/>
      <c r="J96" s="62"/>
      <c r="L96" s="62"/>
      <c r="AA96" s="52" t="s">
        <v>2969</v>
      </c>
      <c r="AB96" s="53" t="s">
        <v>2970</v>
      </c>
      <c r="AD96" s="53" t="s">
        <v>2971</v>
      </c>
    </row>
    <row r="97" spans="5:30">
      <c r="E97" s="62"/>
      <c r="F97" s="62"/>
      <c r="G97" s="62"/>
      <c r="I97" s="62"/>
      <c r="J97" s="62"/>
      <c r="L97" s="62"/>
      <c r="AA97" s="52" t="s">
        <v>2972</v>
      </c>
      <c r="AB97" s="53" t="s">
        <v>2973</v>
      </c>
      <c r="AD97" s="53" t="s">
        <v>2974</v>
      </c>
    </row>
    <row r="98" spans="5:30">
      <c r="E98" s="62"/>
      <c r="F98" s="62"/>
      <c r="G98" s="62"/>
      <c r="I98" s="62"/>
      <c r="J98" s="62"/>
      <c r="L98" s="62"/>
      <c r="AA98" s="52" t="s">
        <v>2975</v>
      </c>
      <c r="AB98" s="53" t="s">
        <v>2976</v>
      </c>
      <c r="AD98" s="53" t="s">
        <v>2977</v>
      </c>
    </row>
    <row r="99" spans="5:30">
      <c r="E99" s="62"/>
      <c r="F99" s="62"/>
      <c r="G99" s="62"/>
      <c r="I99" s="62"/>
      <c r="J99" s="62"/>
      <c r="L99" s="62"/>
      <c r="AA99" s="52" t="s">
        <v>2978</v>
      </c>
      <c r="AB99" s="53" t="s">
        <v>2979</v>
      </c>
      <c r="AD99" s="53" t="s">
        <v>2980</v>
      </c>
    </row>
    <row r="100" spans="5:30">
      <c r="E100" s="62"/>
      <c r="F100" s="62"/>
      <c r="G100" s="62"/>
      <c r="I100" s="62"/>
      <c r="J100" s="62"/>
      <c r="L100" s="62"/>
      <c r="AA100" s="52" t="s">
        <v>2981</v>
      </c>
      <c r="AB100" s="53" t="s">
        <v>2982</v>
      </c>
      <c r="AD100" s="53" t="s">
        <v>2983</v>
      </c>
    </row>
    <row r="101" spans="5:30">
      <c r="E101" s="62"/>
      <c r="F101" s="62"/>
      <c r="G101" s="62"/>
      <c r="I101" s="62"/>
      <c r="J101" s="62"/>
      <c r="L101" s="62"/>
      <c r="AA101" s="52" t="s">
        <v>2984</v>
      </c>
      <c r="AB101" s="53" t="s">
        <v>2985</v>
      </c>
      <c r="AD101" s="53" t="s">
        <v>2986</v>
      </c>
    </row>
    <row r="102" spans="5:30">
      <c r="E102" s="62"/>
      <c r="F102" s="62"/>
      <c r="G102" s="62"/>
      <c r="I102" s="62"/>
      <c r="J102" s="62"/>
      <c r="L102" s="62"/>
      <c r="AA102" s="52" t="s">
        <v>2987</v>
      </c>
      <c r="AB102" s="53" t="s">
        <v>2988</v>
      </c>
      <c r="AD102" s="53" t="s">
        <v>2989</v>
      </c>
    </row>
    <row r="103" spans="5:30">
      <c r="E103" s="62"/>
      <c r="F103" s="62"/>
      <c r="G103" s="62"/>
      <c r="I103" s="62"/>
      <c r="J103" s="62"/>
      <c r="L103" s="62"/>
      <c r="AA103" s="52" t="s">
        <v>2990</v>
      </c>
      <c r="AB103" s="53" t="s">
        <v>2991</v>
      </c>
      <c r="AD103" s="53" t="s">
        <v>2992</v>
      </c>
    </row>
    <row r="104" spans="5:30">
      <c r="E104" s="62"/>
      <c r="F104" s="62"/>
      <c r="G104" s="62"/>
      <c r="I104" s="62"/>
      <c r="J104" s="62"/>
      <c r="L104" s="62"/>
      <c r="AA104" s="52" t="s">
        <v>2993</v>
      </c>
      <c r="AB104" s="53" t="s">
        <v>2994</v>
      </c>
      <c r="AD104" s="53" t="s">
        <v>2995</v>
      </c>
    </row>
    <row r="105" spans="5:30">
      <c r="E105" s="62"/>
      <c r="F105" s="62"/>
      <c r="G105" s="62"/>
      <c r="I105" s="62"/>
      <c r="J105" s="62"/>
      <c r="L105" s="62"/>
      <c r="AA105" s="52" t="s">
        <v>2996</v>
      </c>
      <c r="AB105" s="53" t="s">
        <v>2997</v>
      </c>
      <c r="AD105" s="53" t="s">
        <v>2998</v>
      </c>
    </row>
    <row r="106" spans="5:30">
      <c r="E106" s="62"/>
      <c r="F106" s="62"/>
      <c r="G106" s="62"/>
      <c r="I106" s="62"/>
      <c r="J106" s="62"/>
      <c r="L106" s="62"/>
      <c r="AA106" s="52" t="s">
        <v>2999</v>
      </c>
      <c r="AB106" s="53" t="s">
        <v>3000</v>
      </c>
      <c r="AD106" s="53" t="s">
        <v>3001</v>
      </c>
    </row>
    <row r="107" spans="5:30">
      <c r="E107" s="62"/>
      <c r="F107" s="62"/>
      <c r="G107" s="62"/>
      <c r="I107" s="62"/>
      <c r="J107" s="62"/>
      <c r="L107" s="62"/>
      <c r="AA107" s="52" t="s">
        <v>3002</v>
      </c>
      <c r="AB107" s="53" t="s">
        <v>3003</v>
      </c>
      <c r="AD107" s="53" t="s">
        <v>3004</v>
      </c>
    </row>
    <row r="108" spans="5:30">
      <c r="E108" s="62"/>
      <c r="F108" s="62"/>
      <c r="G108" s="62"/>
      <c r="I108" s="62"/>
      <c r="J108" s="62"/>
      <c r="L108" s="62"/>
      <c r="AA108" s="52" t="s">
        <v>3005</v>
      </c>
      <c r="AB108" s="53" t="s">
        <v>3006</v>
      </c>
      <c r="AD108" s="53" t="s">
        <v>3007</v>
      </c>
    </row>
    <row r="109" spans="5:30">
      <c r="E109" s="62"/>
      <c r="F109" s="62"/>
      <c r="G109" s="62"/>
      <c r="I109" s="62"/>
      <c r="J109" s="62"/>
      <c r="L109" s="62"/>
      <c r="AA109" s="52" t="s">
        <v>3008</v>
      </c>
      <c r="AB109" s="53" t="s">
        <v>3009</v>
      </c>
      <c r="AD109" s="53" t="s">
        <v>3010</v>
      </c>
    </row>
    <row r="110" spans="5:30">
      <c r="E110" s="62"/>
      <c r="F110" s="62"/>
      <c r="G110" s="62"/>
      <c r="I110" s="62"/>
      <c r="J110" s="62"/>
      <c r="L110" s="62"/>
      <c r="AA110" s="52" t="s">
        <v>3011</v>
      </c>
      <c r="AB110" s="53" t="s">
        <v>3012</v>
      </c>
      <c r="AD110" s="53" t="s">
        <v>3013</v>
      </c>
    </row>
    <row r="111" spans="5:30">
      <c r="E111" s="62"/>
      <c r="F111" s="62"/>
      <c r="G111" s="62"/>
      <c r="I111" s="62"/>
      <c r="J111" s="62"/>
      <c r="L111" s="62"/>
      <c r="AA111" s="52" t="s">
        <v>3014</v>
      </c>
      <c r="AB111" s="53" t="s">
        <v>3015</v>
      </c>
      <c r="AD111" s="53" t="s">
        <v>3016</v>
      </c>
    </row>
    <row r="112" spans="5:30">
      <c r="E112" s="62"/>
      <c r="F112" s="62"/>
      <c r="G112" s="62"/>
      <c r="I112" s="62"/>
      <c r="J112" s="62"/>
      <c r="L112" s="62"/>
      <c r="AA112" s="52" t="s">
        <v>3017</v>
      </c>
      <c r="AB112" s="53" t="s">
        <v>3018</v>
      </c>
      <c r="AD112" s="53" t="s">
        <v>3019</v>
      </c>
    </row>
    <row r="113" spans="5:30">
      <c r="E113" s="62"/>
      <c r="F113" s="62"/>
      <c r="G113" s="62"/>
      <c r="I113" s="62"/>
      <c r="J113" s="62"/>
      <c r="L113" s="62"/>
      <c r="AA113" s="52" t="s">
        <v>3020</v>
      </c>
      <c r="AB113" s="53" t="s">
        <v>3021</v>
      </c>
      <c r="AD113" s="53" t="s">
        <v>3022</v>
      </c>
    </row>
    <row r="114" spans="5:30">
      <c r="E114" s="62"/>
      <c r="F114" s="62"/>
      <c r="G114" s="62"/>
      <c r="I114" s="62"/>
      <c r="J114" s="62"/>
      <c r="L114" s="62"/>
      <c r="AA114" s="52" t="s">
        <v>3023</v>
      </c>
      <c r="AB114" s="53" t="s">
        <v>3024</v>
      </c>
      <c r="AD114" s="53" t="s">
        <v>3025</v>
      </c>
    </row>
    <row r="115" spans="5:30">
      <c r="E115" s="62"/>
      <c r="F115" s="62"/>
      <c r="G115" s="62"/>
      <c r="I115" s="62"/>
      <c r="J115" s="62"/>
      <c r="L115" s="62"/>
      <c r="AA115" s="52" t="s">
        <v>3026</v>
      </c>
      <c r="AB115" s="53" t="s">
        <v>3027</v>
      </c>
      <c r="AD115" s="53" t="s">
        <v>3028</v>
      </c>
    </row>
    <row r="116" spans="5:30">
      <c r="E116" s="62"/>
      <c r="F116" s="62"/>
      <c r="G116" s="62"/>
      <c r="I116" s="62"/>
      <c r="J116" s="62"/>
      <c r="L116" s="62"/>
      <c r="AA116" s="52" t="s">
        <v>3029</v>
      </c>
      <c r="AB116" s="53" t="s">
        <v>3030</v>
      </c>
      <c r="AD116" s="53" t="s">
        <v>3031</v>
      </c>
    </row>
    <row r="117" spans="5:30">
      <c r="E117" s="62"/>
      <c r="F117" s="62"/>
      <c r="G117" s="62"/>
      <c r="I117" s="62"/>
      <c r="J117" s="62"/>
      <c r="L117" s="62"/>
      <c r="AA117" s="52" t="s">
        <v>3032</v>
      </c>
      <c r="AB117" s="53" t="s">
        <v>3033</v>
      </c>
      <c r="AD117" s="53" t="s">
        <v>3034</v>
      </c>
    </row>
    <row r="118" spans="5:30">
      <c r="E118" s="62"/>
      <c r="F118" s="62"/>
      <c r="G118" s="62"/>
      <c r="I118" s="62"/>
      <c r="J118" s="62"/>
      <c r="L118" s="62"/>
      <c r="AA118" s="52" t="s">
        <v>3035</v>
      </c>
      <c r="AB118" s="53" t="s">
        <v>3036</v>
      </c>
      <c r="AD118" s="53" t="s">
        <v>3037</v>
      </c>
    </row>
    <row r="119" spans="5:30">
      <c r="E119" s="62"/>
      <c r="F119" s="62"/>
      <c r="G119" s="62"/>
      <c r="I119" s="62"/>
      <c r="J119" s="62"/>
      <c r="L119" s="62"/>
      <c r="AA119" s="52" t="s">
        <v>3038</v>
      </c>
      <c r="AB119" s="53" t="s">
        <v>3039</v>
      </c>
      <c r="AD119" s="53" t="s">
        <v>3040</v>
      </c>
    </row>
    <row r="120" spans="5:30">
      <c r="E120" s="62"/>
      <c r="F120" s="62"/>
      <c r="G120" s="62"/>
      <c r="I120" s="62"/>
      <c r="J120" s="62"/>
      <c r="L120" s="62"/>
      <c r="AA120" s="52" t="s">
        <v>3041</v>
      </c>
      <c r="AB120" s="53" t="s">
        <v>3042</v>
      </c>
      <c r="AD120" s="53" t="s">
        <v>3043</v>
      </c>
    </row>
    <row r="121" spans="5:30">
      <c r="E121" s="62"/>
      <c r="F121" s="62"/>
      <c r="G121" s="62"/>
      <c r="I121" s="62"/>
      <c r="J121" s="62"/>
      <c r="L121" s="62"/>
      <c r="AA121" s="52" t="s">
        <v>3044</v>
      </c>
      <c r="AB121" s="53" t="s">
        <v>3045</v>
      </c>
      <c r="AD121" s="53" t="s">
        <v>3046</v>
      </c>
    </row>
    <row r="122" spans="5:30">
      <c r="E122" s="62"/>
      <c r="F122" s="62"/>
      <c r="G122" s="62"/>
      <c r="I122" s="62"/>
      <c r="J122" s="62"/>
      <c r="L122" s="62"/>
      <c r="AA122" s="52" t="s">
        <v>3047</v>
      </c>
      <c r="AB122" s="53" t="s">
        <v>3048</v>
      </c>
      <c r="AD122" s="53" t="s">
        <v>3049</v>
      </c>
    </row>
    <row r="123" spans="5:30">
      <c r="E123" s="62"/>
      <c r="F123" s="62"/>
      <c r="G123" s="62"/>
      <c r="I123" s="62"/>
      <c r="J123" s="62"/>
      <c r="L123" s="62"/>
      <c r="AA123" s="52" t="s">
        <v>3050</v>
      </c>
      <c r="AB123" s="53" t="s">
        <v>3051</v>
      </c>
      <c r="AD123" s="53" t="s">
        <v>3052</v>
      </c>
    </row>
    <row r="124" spans="5:30">
      <c r="E124" s="62"/>
      <c r="F124" s="62"/>
      <c r="G124" s="62"/>
      <c r="I124" s="62"/>
      <c r="J124" s="62"/>
      <c r="L124" s="62"/>
      <c r="AA124" s="52" t="s">
        <v>3053</v>
      </c>
      <c r="AB124" s="53" t="s">
        <v>3054</v>
      </c>
      <c r="AD124" s="53" t="s">
        <v>3055</v>
      </c>
    </row>
    <row r="125" spans="5:30">
      <c r="E125" s="62"/>
      <c r="F125" s="62"/>
      <c r="G125" s="62"/>
      <c r="I125" s="62"/>
      <c r="J125" s="62"/>
      <c r="L125" s="62"/>
      <c r="AA125" s="52" t="s">
        <v>3056</v>
      </c>
      <c r="AB125" s="53" t="s">
        <v>3057</v>
      </c>
      <c r="AD125" s="53" t="s">
        <v>3058</v>
      </c>
    </row>
    <row r="126" spans="5:30">
      <c r="E126" s="62"/>
      <c r="F126" s="62"/>
      <c r="G126" s="62"/>
      <c r="I126" s="62"/>
      <c r="J126" s="62"/>
      <c r="L126" s="62"/>
      <c r="AA126" s="52" t="s">
        <v>3059</v>
      </c>
      <c r="AB126" s="53" t="s">
        <v>3060</v>
      </c>
      <c r="AD126" s="53" t="s">
        <v>3061</v>
      </c>
    </row>
    <row r="127" spans="5:30">
      <c r="E127" s="62"/>
      <c r="F127" s="62"/>
      <c r="G127" s="62"/>
      <c r="I127" s="62"/>
      <c r="J127" s="62"/>
      <c r="L127" s="62"/>
      <c r="AA127" s="52" t="s">
        <v>3062</v>
      </c>
      <c r="AB127" s="53" t="s">
        <v>3063</v>
      </c>
      <c r="AD127" s="53" t="s">
        <v>3064</v>
      </c>
    </row>
    <row r="128" spans="5:30">
      <c r="E128" s="62"/>
      <c r="F128" s="62"/>
      <c r="G128" s="62"/>
      <c r="I128" s="62"/>
      <c r="J128" s="62"/>
      <c r="L128" s="62"/>
      <c r="AA128" s="52" t="s">
        <v>3065</v>
      </c>
      <c r="AB128" s="53" t="s">
        <v>3066</v>
      </c>
      <c r="AD128" s="53" t="s">
        <v>3067</v>
      </c>
    </row>
    <row r="129" spans="5:30">
      <c r="E129" s="62"/>
      <c r="F129" s="62"/>
      <c r="G129" s="62"/>
      <c r="I129" s="62"/>
      <c r="J129" s="62"/>
      <c r="L129" s="62"/>
      <c r="AA129" s="52" t="s">
        <v>3068</v>
      </c>
      <c r="AB129" s="53" t="s">
        <v>3069</v>
      </c>
      <c r="AD129" s="53" t="s">
        <v>3070</v>
      </c>
    </row>
    <row r="130" spans="5:30">
      <c r="E130" s="62"/>
      <c r="F130" s="62"/>
      <c r="G130" s="62"/>
      <c r="I130" s="62"/>
      <c r="J130" s="62"/>
      <c r="L130" s="62"/>
      <c r="AA130" s="52" t="s">
        <v>3071</v>
      </c>
      <c r="AB130" s="53" t="s">
        <v>3072</v>
      </c>
      <c r="AD130" s="53" t="s">
        <v>3073</v>
      </c>
    </row>
    <row r="131" spans="5:30">
      <c r="E131" s="62"/>
      <c r="F131" s="62"/>
      <c r="G131" s="62"/>
      <c r="I131" s="62"/>
      <c r="J131" s="62"/>
      <c r="L131" s="62"/>
      <c r="AA131" s="52" t="s">
        <v>3074</v>
      </c>
      <c r="AB131" s="53" t="s">
        <v>3075</v>
      </c>
      <c r="AD131" s="53" t="s">
        <v>3076</v>
      </c>
    </row>
    <row r="132" spans="5:30">
      <c r="E132" s="62"/>
      <c r="F132" s="62"/>
      <c r="G132" s="62"/>
      <c r="I132" s="62"/>
      <c r="J132" s="62"/>
      <c r="L132" s="62"/>
      <c r="AA132" s="52" t="s">
        <v>3077</v>
      </c>
      <c r="AB132" s="53" t="s">
        <v>3078</v>
      </c>
      <c r="AD132" s="53" t="s">
        <v>3079</v>
      </c>
    </row>
    <row r="133" spans="5:30">
      <c r="E133" s="62"/>
      <c r="F133" s="62"/>
      <c r="G133" s="62"/>
      <c r="I133" s="62"/>
      <c r="J133" s="62"/>
      <c r="L133" s="62"/>
      <c r="AA133" s="52" t="s">
        <v>3080</v>
      </c>
      <c r="AB133" s="53" t="s">
        <v>3081</v>
      </c>
      <c r="AD133" s="53" t="s">
        <v>3082</v>
      </c>
    </row>
    <row r="134" spans="5:30">
      <c r="E134" s="62"/>
      <c r="F134" s="62"/>
      <c r="G134" s="62"/>
      <c r="I134" s="62"/>
      <c r="J134" s="62"/>
      <c r="L134" s="62"/>
      <c r="AA134" s="52" t="s">
        <v>3083</v>
      </c>
      <c r="AB134" s="53" t="s">
        <v>3084</v>
      </c>
      <c r="AD134" s="53" t="s">
        <v>3085</v>
      </c>
    </row>
    <row r="135" spans="5:30">
      <c r="E135" s="62"/>
      <c r="F135" s="62"/>
      <c r="G135" s="62"/>
      <c r="I135" s="62"/>
      <c r="J135" s="62"/>
      <c r="L135" s="62"/>
      <c r="AA135" s="52" t="s">
        <v>3086</v>
      </c>
      <c r="AB135" s="53" t="s">
        <v>3087</v>
      </c>
      <c r="AD135" s="53" t="s">
        <v>3088</v>
      </c>
    </row>
    <row r="136" spans="5:30">
      <c r="E136" s="62"/>
      <c r="F136" s="62"/>
      <c r="G136" s="62"/>
      <c r="I136" s="62"/>
      <c r="J136" s="62"/>
      <c r="L136" s="62"/>
      <c r="AA136" s="52" t="s">
        <v>3089</v>
      </c>
      <c r="AB136" s="53" t="s">
        <v>3090</v>
      </c>
      <c r="AD136" s="53" t="s">
        <v>3091</v>
      </c>
    </row>
    <row r="137" spans="5:30">
      <c r="E137" s="62"/>
      <c r="F137" s="62"/>
      <c r="G137" s="62"/>
      <c r="I137" s="62"/>
      <c r="J137" s="62"/>
      <c r="L137" s="62"/>
      <c r="AA137" s="52" t="s">
        <v>3092</v>
      </c>
      <c r="AB137" s="53" t="s">
        <v>3093</v>
      </c>
      <c r="AD137" s="53" t="s">
        <v>3094</v>
      </c>
    </row>
    <row r="138" spans="5:30">
      <c r="E138" s="62"/>
      <c r="F138" s="62"/>
      <c r="G138" s="62"/>
      <c r="I138" s="62"/>
      <c r="J138" s="62"/>
      <c r="L138" s="62"/>
      <c r="AA138" s="52" t="s">
        <v>3095</v>
      </c>
      <c r="AB138" s="53" t="s">
        <v>3096</v>
      </c>
      <c r="AD138" s="53" t="s">
        <v>3097</v>
      </c>
    </row>
    <row r="139" spans="5:30">
      <c r="E139" s="62"/>
      <c r="F139" s="62"/>
      <c r="G139" s="62"/>
      <c r="I139" s="62"/>
      <c r="J139" s="62"/>
      <c r="L139" s="62"/>
      <c r="AA139" s="52" t="s">
        <v>3098</v>
      </c>
      <c r="AB139" s="53" t="s">
        <v>3099</v>
      </c>
      <c r="AD139" s="53" t="s">
        <v>3100</v>
      </c>
    </row>
    <row r="140" spans="5:30">
      <c r="E140" s="62"/>
      <c r="F140" s="62"/>
      <c r="G140" s="62"/>
      <c r="I140" s="62"/>
      <c r="J140" s="62"/>
      <c r="L140" s="62"/>
      <c r="AA140" s="52" t="s">
        <v>3101</v>
      </c>
      <c r="AB140" s="53" t="s">
        <v>3102</v>
      </c>
      <c r="AD140" s="53" t="s">
        <v>3103</v>
      </c>
    </row>
    <row r="141" spans="5:30">
      <c r="E141" s="62"/>
      <c r="F141" s="62"/>
      <c r="G141" s="62"/>
      <c r="I141" s="62"/>
      <c r="J141" s="62"/>
      <c r="L141" s="62"/>
      <c r="AA141" s="52" t="s">
        <v>3104</v>
      </c>
      <c r="AB141" s="53" t="s">
        <v>3105</v>
      </c>
      <c r="AD141" s="53" t="s">
        <v>3106</v>
      </c>
    </row>
    <row r="142" spans="5:30">
      <c r="E142" s="62"/>
      <c r="F142" s="62"/>
      <c r="G142" s="62"/>
      <c r="I142" s="62"/>
      <c r="J142" s="62"/>
      <c r="L142" s="62"/>
      <c r="AA142" s="52" t="s">
        <v>3107</v>
      </c>
      <c r="AB142" s="53" t="s">
        <v>3108</v>
      </c>
      <c r="AD142" s="53" t="s">
        <v>3109</v>
      </c>
    </row>
    <row r="143" spans="5:30">
      <c r="E143" s="62"/>
      <c r="F143" s="62"/>
      <c r="G143" s="62"/>
      <c r="I143" s="62"/>
      <c r="J143" s="62"/>
      <c r="L143" s="62"/>
      <c r="AA143" s="52" t="s">
        <v>3110</v>
      </c>
      <c r="AB143" s="53" t="s">
        <v>3111</v>
      </c>
      <c r="AD143" s="53" t="s">
        <v>3112</v>
      </c>
    </row>
    <row r="144" spans="5:30">
      <c r="E144" s="62"/>
      <c r="F144" s="62"/>
      <c r="G144" s="62"/>
      <c r="I144" s="62"/>
      <c r="J144" s="62"/>
      <c r="L144" s="62"/>
      <c r="AA144" s="52" t="s">
        <v>3113</v>
      </c>
      <c r="AB144" s="53" t="s">
        <v>3114</v>
      </c>
      <c r="AD144" s="53" t="s">
        <v>3115</v>
      </c>
    </row>
    <row r="145" spans="5:30">
      <c r="E145" s="62"/>
      <c r="F145" s="62"/>
      <c r="G145" s="62"/>
      <c r="I145" s="62"/>
      <c r="J145" s="62"/>
      <c r="L145" s="62"/>
      <c r="AA145" s="52" t="s">
        <v>3116</v>
      </c>
      <c r="AB145" s="53" t="s">
        <v>3117</v>
      </c>
      <c r="AD145" s="53" t="s">
        <v>3118</v>
      </c>
    </row>
    <row r="146" spans="5:30">
      <c r="E146" s="62"/>
      <c r="F146" s="62"/>
      <c r="G146" s="62"/>
      <c r="I146" s="62"/>
      <c r="J146" s="62"/>
      <c r="L146" s="62"/>
      <c r="AA146" s="52" t="s">
        <v>3119</v>
      </c>
      <c r="AB146" s="53" t="s">
        <v>3120</v>
      </c>
      <c r="AD146" s="53" t="s">
        <v>3121</v>
      </c>
    </row>
    <row r="147" spans="5:30">
      <c r="E147" s="62"/>
      <c r="F147" s="62"/>
      <c r="G147" s="62"/>
      <c r="I147" s="62"/>
      <c r="J147" s="62"/>
      <c r="L147" s="62"/>
      <c r="AA147" s="52" t="s">
        <v>3122</v>
      </c>
      <c r="AB147" s="53" t="s">
        <v>3123</v>
      </c>
      <c r="AD147" s="53" t="s">
        <v>3124</v>
      </c>
    </row>
    <row r="148" spans="5:30">
      <c r="E148" s="62"/>
      <c r="F148" s="62"/>
      <c r="G148" s="62"/>
      <c r="I148" s="62"/>
      <c r="J148" s="62"/>
      <c r="L148" s="62"/>
      <c r="AA148" s="52" t="s">
        <v>3125</v>
      </c>
      <c r="AB148" s="53" t="s">
        <v>3126</v>
      </c>
      <c r="AD148" s="53" t="s">
        <v>3127</v>
      </c>
    </row>
    <row r="149" spans="5:30">
      <c r="E149" s="62"/>
      <c r="F149" s="62"/>
      <c r="G149" s="62"/>
      <c r="I149" s="62"/>
      <c r="J149" s="62"/>
      <c r="L149" s="62"/>
      <c r="AA149" s="52" t="s">
        <v>3128</v>
      </c>
      <c r="AB149" s="53" t="s">
        <v>3129</v>
      </c>
      <c r="AD149" s="53" t="s">
        <v>3130</v>
      </c>
    </row>
    <row r="150" spans="5:30">
      <c r="E150" s="62"/>
      <c r="F150" s="62"/>
      <c r="G150" s="62"/>
      <c r="I150" s="62"/>
      <c r="J150" s="62"/>
      <c r="L150" s="62"/>
      <c r="AA150" s="52" t="s">
        <v>3131</v>
      </c>
      <c r="AB150" s="53" t="s">
        <v>3132</v>
      </c>
      <c r="AD150" s="53" t="s">
        <v>3133</v>
      </c>
    </row>
    <row r="151" spans="5:30">
      <c r="E151" s="62"/>
      <c r="F151" s="62"/>
      <c r="G151" s="62"/>
      <c r="I151" s="62"/>
      <c r="J151" s="62"/>
      <c r="L151" s="62"/>
      <c r="AA151" s="52" t="s">
        <v>3134</v>
      </c>
      <c r="AB151" s="53" t="s">
        <v>3135</v>
      </c>
      <c r="AD151" s="53" t="s">
        <v>3136</v>
      </c>
    </row>
    <row r="152" spans="5:30">
      <c r="E152" s="62"/>
      <c r="F152" s="62"/>
      <c r="G152" s="62"/>
      <c r="I152" s="62"/>
      <c r="J152" s="62"/>
      <c r="L152" s="62"/>
      <c r="AA152" s="52" t="s">
        <v>3137</v>
      </c>
      <c r="AB152" s="53" t="s">
        <v>3138</v>
      </c>
      <c r="AD152" s="53" t="s">
        <v>3139</v>
      </c>
    </row>
    <row r="153" spans="5:30">
      <c r="E153" s="62"/>
      <c r="F153" s="62"/>
      <c r="G153" s="62"/>
      <c r="I153" s="62"/>
      <c r="J153" s="62"/>
      <c r="L153" s="62"/>
      <c r="AA153" s="52" t="s">
        <v>3140</v>
      </c>
      <c r="AB153" s="53" t="s">
        <v>3141</v>
      </c>
      <c r="AD153" s="53" t="s">
        <v>3142</v>
      </c>
    </row>
    <row r="154" spans="5:30">
      <c r="E154" s="62"/>
      <c r="F154" s="62"/>
      <c r="G154" s="62"/>
      <c r="I154" s="62"/>
      <c r="J154" s="62"/>
      <c r="L154" s="62"/>
      <c r="AA154" s="52" t="s">
        <v>3143</v>
      </c>
      <c r="AB154" s="53" t="s">
        <v>3144</v>
      </c>
      <c r="AD154" s="53" t="s">
        <v>3145</v>
      </c>
    </row>
    <row r="155" spans="5:30">
      <c r="E155" s="62"/>
      <c r="F155" s="62"/>
      <c r="G155" s="62"/>
      <c r="I155" s="62"/>
      <c r="J155" s="62"/>
      <c r="L155" s="62"/>
      <c r="AA155" s="52" t="s">
        <v>3146</v>
      </c>
      <c r="AB155" s="53" t="s">
        <v>3147</v>
      </c>
      <c r="AD155" s="53" t="s">
        <v>3148</v>
      </c>
    </row>
    <row r="156" spans="5:30">
      <c r="E156" s="62"/>
      <c r="F156" s="62"/>
      <c r="G156" s="62"/>
      <c r="I156" s="62"/>
      <c r="J156" s="62"/>
      <c r="L156" s="62"/>
      <c r="AA156" s="52" t="s">
        <v>3149</v>
      </c>
      <c r="AB156" s="53" t="s">
        <v>3150</v>
      </c>
      <c r="AD156" s="53" t="s">
        <v>3151</v>
      </c>
    </row>
    <row r="157" spans="5:30">
      <c r="E157" s="62"/>
      <c r="F157" s="62"/>
      <c r="G157" s="62"/>
      <c r="I157" s="62"/>
      <c r="J157" s="62"/>
      <c r="L157" s="62"/>
      <c r="AA157" s="52" t="s">
        <v>3152</v>
      </c>
      <c r="AB157" s="53" t="s">
        <v>3153</v>
      </c>
      <c r="AD157" s="53" t="s">
        <v>3154</v>
      </c>
    </row>
    <row r="158" spans="5:30">
      <c r="E158" s="62"/>
      <c r="F158" s="62"/>
      <c r="G158" s="62"/>
      <c r="I158" s="62"/>
      <c r="J158" s="62"/>
      <c r="L158" s="62"/>
      <c r="AA158" s="52" t="s">
        <v>3155</v>
      </c>
      <c r="AB158" s="53" t="s">
        <v>3156</v>
      </c>
      <c r="AD158" s="53" t="s">
        <v>3157</v>
      </c>
    </row>
    <row r="159" spans="5:30">
      <c r="E159" s="62"/>
      <c r="F159" s="62"/>
      <c r="G159" s="62"/>
      <c r="I159" s="62"/>
      <c r="J159" s="62"/>
      <c r="L159" s="62"/>
      <c r="AA159" s="52" t="s">
        <v>3158</v>
      </c>
      <c r="AB159" s="53" t="s">
        <v>3159</v>
      </c>
      <c r="AD159" s="53" t="s">
        <v>3160</v>
      </c>
    </row>
    <row r="160" spans="5:30">
      <c r="E160" s="62"/>
      <c r="F160" s="62"/>
      <c r="G160" s="62"/>
      <c r="I160" s="62"/>
      <c r="J160" s="62"/>
      <c r="L160" s="62"/>
      <c r="AA160" s="52" t="s">
        <v>3161</v>
      </c>
      <c r="AB160" s="53" t="s">
        <v>3162</v>
      </c>
      <c r="AD160" s="53" t="s">
        <v>3163</v>
      </c>
    </row>
    <row r="161" spans="5:30">
      <c r="E161" s="62"/>
      <c r="F161" s="62"/>
      <c r="G161" s="62"/>
      <c r="I161" s="62"/>
      <c r="J161" s="62"/>
      <c r="L161" s="62"/>
      <c r="AA161" s="52" t="s">
        <v>3164</v>
      </c>
      <c r="AB161" s="53" t="s">
        <v>3165</v>
      </c>
      <c r="AD161" s="53" t="s">
        <v>3166</v>
      </c>
    </row>
    <row r="162" spans="5:30">
      <c r="E162" s="62"/>
      <c r="F162" s="62"/>
      <c r="G162" s="62"/>
      <c r="I162" s="62"/>
      <c r="J162" s="62"/>
      <c r="L162" s="62"/>
      <c r="AA162" s="52" t="s">
        <v>3167</v>
      </c>
      <c r="AB162" s="53" t="s">
        <v>3168</v>
      </c>
      <c r="AD162" s="53" t="s">
        <v>3169</v>
      </c>
    </row>
    <row r="163" spans="5:30">
      <c r="E163" s="62"/>
      <c r="F163" s="62"/>
      <c r="G163" s="62"/>
      <c r="I163" s="62"/>
      <c r="J163" s="62"/>
      <c r="L163" s="62"/>
      <c r="AA163" s="52" t="s">
        <v>3170</v>
      </c>
      <c r="AB163" s="53" t="s">
        <v>3171</v>
      </c>
      <c r="AD163" s="53" t="s">
        <v>3172</v>
      </c>
    </row>
    <row r="164" spans="5:30">
      <c r="E164" s="62"/>
      <c r="F164" s="62"/>
      <c r="G164" s="62"/>
      <c r="I164" s="62"/>
      <c r="J164" s="62"/>
      <c r="L164" s="62"/>
      <c r="AA164" s="52" t="s">
        <v>3173</v>
      </c>
      <c r="AB164" s="53" t="s">
        <v>3174</v>
      </c>
      <c r="AD164" s="53" t="s">
        <v>3175</v>
      </c>
    </row>
    <row r="165" spans="5:30">
      <c r="E165" s="62"/>
      <c r="F165" s="62"/>
      <c r="G165" s="62"/>
      <c r="I165" s="62"/>
      <c r="J165" s="62"/>
      <c r="L165" s="62"/>
      <c r="AA165" s="52" t="s">
        <v>3176</v>
      </c>
      <c r="AB165" s="53" t="s">
        <v>3177</v>
      </c>
      <c r="AD165" s="53" t="s">
        <v>3178</v>
      </c>
    </row>
    <row r="166" spans="5:30">
      <c r="E166" s="62"/>
      <c r="F166" s="62"/>
      <c r="G166" s="62"/>
      <c r="I166" s="62"/>
      <c r="J166" s="62"/>
      <c r="L166" s="62"/>
      <c r="AA166" s="52" t="s">
        <v>3179</v>
      </c>
      <c r="AB166" s="53" t="s">
        <v>3180</v>
      </c>
      <c r="AD166" s="53" t="s">
        <v>3181</v>
      </c>
    </row>
    <row r="167" spans="5:30">
      <c r="E167" s="62"/>
      <c r="F167" s="62"/>
      <c r="G167" s="62"/>
      <c r="I167" s="62"/>
      <c r="J167" s="62"/>
      <c r="L167" s="62"/>
      <c r="AA167" s="52" t="s">
        <v>3182</v>
      </c>
      <c r="AB167" s="53" t="s">
        <v>3183</v>
      </c>
      <c r="AD167" s="53" t="s">
        <v>3184</v>
      </c>
    </row>
    <row r="168" spans="5:30">
      <c r="E168" s="62"/>
      <c r="F168" s="62"/>
      <c r="G168" s="62"/>
      <c r="I168" s="62"/>
      <c r="J168" s="62"/>
      <c r="L168" s="62"/>
      <c r="AA168" s="52" t="s">
        <v>3185</v>
      </c>
      <c r="AB168" s="53" t="s">
        <v>3186</v>
      </c>
      <c r="AD168" s="53" t="s">
        <v>3187</v>
      </c>
    </row>
    <row r="169" spans="5:30">
      <c r="E169" s="62"/>
      <c r="F169" s="62"/>
      <c r="G169" s="62"/>
      <c r="I169" s="62"/>
      <c r="J169" s="62"/>
      <c r="L169" s="62"/>
      <c r="AA169" s="52" t="s">
        <v>3188</v>
      </c>
      <c r="AB169" s="53" t="s">
        <v>3189</v>
      </c>
      <c r="AD169" s="53" t="s">
        <v>3190</v>
      </c>
    </row>
    <row r="170" spans="5:30">
      <c r="E170" s="62"/>
      <c r="F170" s="62"/>
      <c r="G170" s="62"/>
      <c r="I170" s="62"/>
      <c r="J170" s="62"/>
      <c r="L170" s="62"/>
      <c r="AA170" s="52" t="s">
        <v>3191</v>
      </c>
      <c r="AB170" s="53" t="s">
        <v>3192</v>
      </c>
      <c r="AD170" s="53" t="s">
        <v>3193</v>
      </c>
    </row>
    <row r="171" spans="5:30">
      <c r="E171" s="62"/>
      <c r="F171" s="62"/>
      <c r="G171" s="62"/>
      <c r="I171" s="62"/>
      <c r="J171" s="62"/>
      <c r="L171" s="62"/>
      <c r="AA171" s="52" t="s">
        <v>3194</v>
      </c>
      <c r="AB171" s="53" t="s">
        <v>3195</v>
      </c>
      <c r="AD171" s="53" t="s">
        <v>3196</v>
      </c>
    </row>
    <row r="172" spans="5:30">
      <c r="E172" s="62"/>
      <c r="F172" s="62"/>
      <c r="G172" s="62"/>
      <c r="I172" s="62"/>
      <c r="J172" s="62"/>
      <c r="L172" s="62"/>
      <c r="AA172" s="52" t="s">
        <v>3197</v>
      </c>
      <c r="AB172" s="53" t="s">
        <v>3198</v>
      </c>
      <c r="AD172" s="53" t="s">
        <v>3199</v>
      </c>
    </row>
    <row r="173" spans="5:30">
      <c r="E173" s="62"/>
      <c r="F173" s="62"/>
      <c r="G173" s="62"/>
      <c r="I173" s="62"/>
      <c r="J173" s="62"/>
      <c r="L173" s="62"/>
      <c r="AA173" s="52" t="s">
        <v>3200</v>
      </c>
      <c r="AB173" s="53" t="s">
        <v>3201</v>
      </c>
      <c r="AD173" s="53" t="s">
        <v>3202</v>
      </c>
    </row>
    <row r="174" spans="5:30">
      <c r="E174" s="62"/>
      <c r="F174" s="62"/>
      <c r="G174" s="62"/>
      <c r="I174" s="62"/>
      <c r="J174" s="62"/>
      <c r="L174" s="62"/>
      <c r="AA174" s="52" t="s">
        <v>3203</v>
      </c>
      <c r="AB174" s="53" t="s">
        <v>3204</v>
      </c>
      <c r="AD174" s="53" t="s">
        <v>3205</v>
      </c>
    </row>
    <row r="175" spans="5:30">
      <c r="E175" s="62"/>
      <c r="F175" s="62"/>
      <c r="G175" s="62"/>
      <c r="I175" s="62"/>
      <c r="J175" s="62"/>
      <c r="L175" s="62"/>
      <c r="AA175" s="52" t="s">
        <v>3206</v>
      </c>
      <c r="AB175" s="53" t="s">
        <v>3207</v>
      </c>
      <c r="AD175" s="53" t="s">
        <v>3208</v>
      </c>
    </row>
    <row r="176" spans="5:30">
      <c r="E176" s="62"/>
      <c r="F176" s="62"/>
      <c r="G176" s="62"/>
      <c r="I176" s="62"/>
      <c r="J176" s="62"/>
      <c r="L176" s="62"/>
      <c r="AA176" s="52" t="s">
        <v>3209</v>
      </c>
      <c r="AB176" s="53" t="s">
        <v>3210</v>
      </c>
      <c r="AD176" s="53" t="s">
        <v>3211</v>
      </c>
    </row>
    <row r="177" spans="5:30">
      <c r="E177" s="62"/>
      <c r="F177" s="62"/>
      <c r="G177" s="62"/>
      <c r="I177" s="62"/>
      <c r="J177" s="62"/>
      <c r="L177" s="62"/>
      <c r="AA177" s="52" t="s">
        <v>3212</v>
      </c>
      <c r="AB177" s="53" t="s">
        <v>3213</v>
      </c>
      <c r="AD177" s="53" t="s">
        <v>3214</v>
      </c>
    </row>
    <row r="178" spans="5:30">
      <c r="E178" s="62"/>
      <c r="F178" s="62"/>
      <c r="G178" s="62"/>
      <c r="I178" s="62"/>
      <c r="J178" s="62"/>
      <c r="L178" s="62"/>
      <c r="AA178" s="52" t="s">
        <v>3215</v>
      </c>
      <c r="AB178" s="53" t="s">
        <v>3216</v>
      </c>
      <c r="AD178" s="53" t="s">
        <v>3217</v>
      </c>
    </row>
    <row r="179" spans="5:30">
      <c r="E179" s="62"/>
      <c r="F179" s="62"/>
      <c r="G179" s="62"/>
      <c r="I179" s="62"/>
      <c r="J179" s="62"/>
      <c r="L179" s="62"/>
      <c r="AA179" s="52" t="s">
        <v>3218</v>
      </c>
      <c r="AB179" s="53" t="s">
        <v>3219</v>
      </c>
      <c r="AD179" s="53" t="s">
        <v>3220</v>
      </c>
    </row>
    <row r="180" spans="5:30">
      <c r="E180" s="62"/>
      <c r="F180" s="62"/>
      <c r="G180" s="62"/>
      <c r="I180" s="62"/>
      <c r="J180" s="62"/>
      <c r="L180" s="62"/>
      <c r="AA180" s="52" t="s">
        <v>3221</v>
      </c>
      <c r="AB180" s="53" t="s">
        <v>3222</v>
      </c>
      <c r="AD180" s="53" t="s">
        <v>3223</v>
      </c>
    </row>
    <row r="181" spans="5:30">
      <c r="E181" s="62"/>
      <c r="F181" s="62"/>
      <c r="G181" s="62"/>
      <c r="I181" s="62"/>
      <c r="J181" s="62"/>
      <c r="L181" s="62"/>
      <c r="AA181" s="52" t="s">
        <v>3224</v>
      </c>
      <c r="AB181" s="53" t="s">
        <v>3225</v>
      </c>
      <c r="AD181" s="53" t="s">
        <v>3226</v>
      </c>
    </row>
    <row r="182" spans="5:30">
      <c r="E182" s="62"/>
      <c r="F182" s="62"/>
      <c r="G182" s="62"/>
      <c r="I182" s="62"/>
      <c r="J182" s="62"/>
      <c r="L182" s="62"/>
      <c r="AA182" s="52" t="s">
        <v>3227</v>
      </c>
      <c r="AB182" s="53" t="s">
        <v>3228</v>
      </c>
      <c r="AD182" s="53" t="s">
        <v>3229</v>
      </c>
    </row>
    <row r="183" spans="5:30">
      <c r="E183" s="62"/>
      <c r="F183" s="62"/>
      <c r="G183" s="62"/>
      <c r="I183" s="62"/>
      <c r="J183" s="62"/>
      <c r="L183" s="62"/>
      <c r="AA183" s="52" t="s">
        <v>3230</v>
      </c>
      <c r="AB183" s="53" t="s">
        <v>3231</v>
      </c>
      <c r="AD183" s="53" t="s">
        <v>3232</v>
      </c>
    </row>
    <row r="184" spans="5:30">
      <c r="E184" s="62"/>
      <c r="F184" s="62"/>
      <c r="G184" s="62"/>
      <c r="I184" s="62"/>
      <c r="J184" s="62"/>
      <c r="L184" s="62"/>
      <c r="AA184" s="52" t="s">
        <v>3233</v>
      </c>
      <c r="AB184" s="53" t="s">
        <v>3234</v>
      </c>
      <c r="AD184" s="53" t="s">
        <v>3235</v>
      </c>
    </row>
    <row r="185" spans="5:30">
      <c r="E185" s="62"/>
      <c r="F185" s="62"/>
      <c r="G185" s="62"/>
      <c r="I185" s="62"/>
      <c r="J185" s="62"/>
      <c r="L185" s="62"/>
      <c r="AA185" s="52" t="s">
        <v>3236</v>
      </c>
      <c r="AB185" s="53" t="s">
        <v>3237</v>
      </c>
      <c r="AD185" s="53" t="s">
        <v>3238</v>
      </c>
    </row>
    <row r="186" spans="5:30">
      <c r="E186" s="62"/>
      <c r="F186" s="62"/>
      <c r="G186" s="62"/>
      <c r="I186" s="62"/>
      <c r="J186" s="62"/>
      <c r="L186" s="62"/>
      <c r="AA186" s="52" t="s">
        <v>3239</v>
      </c>
      <c r="AB186" s="53" t="s">
        <v>3240</v>
      </c>
      <c r="AD186" s="53" t="s">
        <v>3241</v>
      </c>
    </row>
    <row r="187" spans="5:30">
      <c r="E187" s="62"/>
      <c r="F187" s="62"/>
      <c r="G187" s="62"/>
      <c r="I187" s="62"/>
      <c r="J187" s="62"/>
      <c r="L187" s="62"/>
      <c r="AA187" s="52" t="s">
        <v>3242</v>
      </c>
      <c r="AB187" s="53" t="s">
        <v>3243</v>
      </c>
      <c r="AD187" s="53" t="s">
        <v>3244</v>
      </c>
    </row>
    <row r="188" spans="5:30">
      <c r="E188" s="62"/>
      <c r="F188" s="62"/>
      <c r="G188" s="62"/>
      <c r="I188" s="62"/>
      <c r="J188" s="62"/>
      <c r="L188" s="62"/>
      <c r="AA188" s="52" t="s">
        <v>3245</v>
      </c>
      <c r="AB188" s="53" t="s">
        <v>3246</v>
      </c>
      <c r="AD188" s="53" t="s">
        <v>3247</v>
      </c>
    </row>
    <row r="189" spans="5:30">
      <c r="E189" s="62"/>
      <c r="F189" s="62"/>
      <c r="G189" s="62"/>
      <c r="I189" s="62"/>
      <c r="J189" s="62"/>
      <c r="L189" s="62"/>
      <c r="AA189" s="52" t="s">
        <v>3248</v>
      </c>
      <c r="AB189" s="53" t="s">
        <v>3249</v>
      </c>
      <c r="AD189" s="53" t="s">
        <v>3250</v>
      </c>
    </row>
    <row r="190" spans="5:30">
      <c r="E190" s="62"/>
      <c r="F190" s="62"/>
      <c r="G190" s="62"/>
      <c r="I190" s="62"/>
      <c r="J190" s="62"/>
      <c r="L190" s="62"/>
      <c r="AA190" s="52" t="s">
        <v>3251</v>
      </c>
      <c r="AB190" s="53" t="s">
        <v>3252</v>
      </c>
      <c r="AD190" s="53" t="s">
        <v>3253</v>
      </c>
    </row>
    <row r="191" spans="5:30">
      <c r="E191" s="62"/>
      <c r="F191" s="62"/>
      <c r="G191" s="62"/>
      <c r="I191" s="62"/>
      <c r="J191" s="62"/>
      <c r="L191" s="62"/>
      <c r="AA191" s="52" t="s">
        <v>3254</v>
      </c>
      <c r="AB191" s="53" t="s">
        <v>3255</v>
      </c>
      <c r="AD191" s="53" t="s">
        <v>3256</v>
      </c>
    </row>
    <row r="192" spans="5:30">
      <c r="E192" s="62"/>
      <c r="F192" s="62"/>
      <c r="G192" s="62"/>
      <c r="I192" s="62"/>
      <c r="J192" s="62"/>
      <c r="L192" s="62"/>
      <c r="AA192" s="56"/>
      <c r="AB192" s="62"/>
    </row>
    <row r="193" spans="5:28">
      <c r="E193" s="62"/>
      <c r="F193" s="62"/>
      <c r="G193" s="62"/>
      <c r="I193" s="62"/>
      <c r="J193" s="62"/>
      <c r="L193" s="62"/>
      <c r="AA193" s="56"/>
      <c r="AB193" s="62"/>
    </row>
    <row r="194" spans="5:28">
      <c r="E194" s="62"/>
      <c r="F194" s="62"/>
      <c r="G194" s="62"/>
      <c r="I194" s="62"/>
      <c r="J194" s="62"/>
      <c r="L194" s="62"/>
      <c r="AA194" s="56"/>
      <c r="AB194" s="62"/>
    </row>
    <row r="195" spans="5:28">
      <c r="E195" s="62"/>
      <c r="F195" s="62"/>
      <c r="G195" s="62"/>
      <c r="I195" s="62"/>
      <c r="J195" s="62"/>
      <c r="L195" s="62"/>
      <c r="AA195" s="56"/>
      <c r="AB195" s="62"/>
    </row>
    <row r="196" spans="5:28">
      <c r="E196" s="62"/>
      <c r="F196" s="62"/>
      <c r="G196" s="62"/>
      <c r="I196" s="62"/>
      <c r="J196" s="62"/>
      <c r="L196" s="62"/>
      <c r="AA196" s="56"/>
      <c r="AB196" s="62"/>
    </row>
    <row r="197" spans="5:28">
      <c r="E197" s="62"/>
      <c r="F197" s="62"/>
      <c r="G197" s="62"/>
      <c r="I197" s="62"/>
      <c r="J197" s="62"/>
      <c r="L197" s="62"/>
      <c r="AA197" s="56"/>
      <c r="AB197" s="62"/>
    </row>
    <row r="198" spans="5:28">
      <c r="E198" s="62"/>
      <c r="F198" s="62"/>
      <c r="G198" s="62"/>
      <c r="I198" s="62"/>
      <c r="J198" s="62"/>
      <c r="L198" s="62"/>
      <c r="AA198" s="56"/>
      <c r="AB198" s="62"/>
    </row>
    <row r="199" spans="5:28">
      <c r="E199" s="62"/>
      <c r="F199" s="62"/>
      <c r="G199" s="62"/>
      <c r="I199" s="62"/>
      <c r="J199" s="62"/>
      <c r="L199" s="62"/>
      <c r="AA199" s="56"/>
      <c r="AB199" s="62"/>
    </row>
    <row r="200" spans="5:28">
      <c r="E200" s="62"/>
      <c r="F200" s="62"/>
      <c r="G200" s="62"/>
      <c r="I200" s="62"/>
      <c r="J200" s="62"/>
      <c r="L200" s="62"/>
      <c r="AA200" s="56"/>
      <c r="AB200" s="62"/>
    </row>
    <row r="201" spans="5:28">
      <c r="E201" s="62"/>
      <c r="F201" s="62"/>
      <c r="G201" s="62"/>
      <c r="I201" s="62"/>
      <c r="J201" s="62"/>
      <c r="L201" s="62"/>
      <c r="AA201" s="56"/>
      <c r="AB201" s="62"/>
    </row>
    <row r="202" spans="5:28">
      <c r="E202" s="62"/>
      <c r="F202" s="62"/>
      <c r="G202" s="62"/>
      <c r="I202" s="62"/>
      <c r="J202" s="62"/>
      <c r="L202" s="62"/>
      <c r="AA202" s="56"/>
      <c r="AB202" s="62"/>
    </row>
    <row r="203" spans="5:28">
      <c r="E203" s="62"/>
      <c r="F203" s="62"/>
      <c r="G203" s="62"/>
      <c r="I203" s="62"/>
      <c r="J203" s="62"/>
      <c r="L203" s="62"/>
      <c r="AA203" s="56"/>
      <c r="AB203" s="62"/>
    </row>
    <row r="204" spans="5:28">
      <c r="E204" s="62"/>
      <c r="F204" s="62"/>
      <c r="G204" s="62"/>
      <c r="I204" s="62"/>
      <c r="J204" s="62"/>
      <c r="L204" s="62"/>
      <c r="AA204" s="56"/>
      <c r="AB204" s="62"/>
    </row>
    <row r="205" spans="5:28">
      <c r="E205" s="62"/>
      <c r="F205" s="62"/>
      <c r="G205" s="62"/>
      <c r="I205" s="62"/>
      <c r="J205" s="62"/>
      <c r="L205" s="62"/>
      <c r="AA205" s="56"/>
      <c r="AB205" s="62"/>
    </row>
    <row r="206" spans="5:28">
      <c r="E206" s="62"/>
      <c r="F206" s="62"/>
      <c r="G206" s="62"/>
      <c r="I206" s="62"/>
      <c r="J206" s="62"/>
      <c r="L206" s="62"/>
      <c r="AA206" s="56"/>
      <c r="AB206" s="62"/>
    </row>
    <row r="207" spans="5:28">
      <c r="E207" s="62"/>
      <c r="F207" s="62"/>
      <c r="G207" s="62"/>
      <c r="I207" s="62"/>
      <c r="J207" s="62"/>
      <c r="L207" s="62"/>
      <c r="AA207" s="56"/>
      <c r="AB207" s="62"/>
    </row>
    <row r="208" spans="5:28">
      <c r="E208" s="62"/>
      <c r="F208" s="62"/>
      <c r="G208" s="62"/>
      <c r="I208" s="62"/>
      <c r="J208" s="62"/>
      <c r="L208" s="62"/>
      <c r="AA208" s="56"/>
      <c r="AB208" s="62"/>
    </row>
    <row r="209" spans="5:28">
      <c r="E209" s="62"/>
      <c r="F209" s="62"/>
      <c r="G209" s="62"/>
      <c r="I209" s="62"/>
      <c r="J209" s="62"/>
      <c r="L209" s="62"/>
      <c r="AA209" s="56"/>
      <c r="AB209" s="62"/>
    </row>
    <row r="210" spans="5:28">
      <c r="E210" s="62"/>
      <c r="F210" s="62"/>
      <c r="G210" s="62"/>
      <c r="I210" s="62"/>
      <c r="J210" s="62"/>
      <c r="L210" s="62"/>
      <c r="AA210" s="56"/>
      <c r="AB210" s="62"/>
    </row>
    <row r="211" spans="5:28">
      <c r="E211" s="62"/>
      <c r="F211" s="62"/>
      <c r="G211" s="62"/>
      <c r="I211" s="62"/>
      <c r="J211" s="62"/>
      <c r="L211" s="62"/>
      <c r="AA211" s="56"/>
      <c r="AB211" s="62"/>
    </row>
    <row r="212" spans="5:28">
      <c r="E212" s="62"/>
      <c r="F212" s="62"/>
      <c r="G212" s="62"/>
      <c r="I212" s="62"/>
      <c r="J212" s="62"/>
      <c r="L212" s="62"/>
      <c r="AA212" s="56"/>
      <c r="AB212" s="62"/>
    </row>
    <row r="213" spans="5:28">
      <c r="E213" s="62"/>
      <c r="F213" s="62"/>
      <c r="G213" s="62"/>
      <c r="I213" s="62"/>
      <c r="J213" s="62"/>
      <c r="L213" s="62"/>
      <c r="AA213" s="56"/>
      <c r="AB213" s="62"/>
    </row>
    <row r="214" spans="5:28">
      <c r="E214" s="62"/>
      <c r="F214" s="62"/>
      <c r="G214" s="62"/>
      <c r="I214" s="62"/>
      <c r="J214" s="62"/>
      <c r="L214" s="62"/>
      <c r="AA214" s="56"/>
      <c r="AB214" s="62"/>
    </row>
    <row r="215" spans="5:28">
      <c r="E215" s="62"/>
      <c r="F215" s="62"/>
      <c r="G215" s="62"/>
      <c r="I215" s="62"/>
      <c r="J215" s="62"/>
      <c r="L215" s="62"/>
      <c r="AA215" s="56"/>
      <c r="AB215" s="62"/>
    </row>
    <row r="216" spans="5:28">
      <c r="E216" s="62"/>
      <c r="F216" s="62"/>
      <c r="G216" s="62"/>
      <c r="I216" s="62"/>
      <c r="J216" s="62"/>
      <c r="L216" s="62"/>
      <c r="AA216" s="56"/>
      <c r="AB216" s="62"/>
    </row>
    <row r="217" spans="5:28">
      <c r="E217" s="62"/>
      <c r="F217" s="62"/>
      <c r="G217" s="62"/>
      <c r="I217" s="62"/>
      <c r="J217" s="62"/>
      <c r="L217" s="62"/>
      <c r="AA217" s="56"/>
      <c r="AB217" s="62"/>
    </row>
    <row r="218" spans="5:28">
      <c r="E218" s="62"/>
      <c r="F218" s="62"/>
      <c r="G218" s="62"/>
      <c r="I218" s="62"/>
      <c r="J218" s="62"/>
      <c r="L218" s="62"/>
      <c r="AA218" s="56"/>
      <c r="AB218" s="62"/>
    </row>
    <row r="219" spans="5:28">
      <c r="E219" s="62"/>
      <c r="F219" s="62"/>
      <c r="G219" s="62"/>
      <c r="I219" s="62"/>
      <c r="J219" s="62"/>
      <c r="L219" s="62"/>
      <c r="AA219" s="56"/>
      <c r="AB219" s="62"/>
    </row>
    <row r="220" spans="5:28">
      <c r="E220" s="62"/>
      <c r="F220" s="62"/>
      <c r="G220" s="62"/>
      <c r="I220" s="62"/>
      <c r="J220" s="62"/>
      <c r="L220" s="62"/>
      <c r="AA220" s="56"/>
      <c r="AB220" s="62"/>
    </row>
    <row r="221" spans="5:28">
      <c r="E221" s="62"/>
      <c r="F221" s="62"/>
      <c r="G221" s="62"/>
      <c r="I221" s="62"/>
      <c r="J221" s="62"/>
      <c r="L221" s="62"/>
      <c r="AA221" s="56"/>
      <c r="AB221" s="62"/>
    </row>
    <row r="222" spans="5:28">
      <c r="E222" s="62"/>
      <c r="F222" s="62"/>
      <c r="G222" s="62"/>
      <c r="I222" s="62"/>
      <c r="J222" s="62"/>
      <c r="L222" s="62"/>
      <c r="AA222" s="56"/>
      <c r="AB222" s="62"/>
    </row>
    <row r="223" spans="5:28">
      <c r="E223" s="62"/>
      <c r="F223" s="62"/>
      <c r="G223" s="62"/>
      <c r="I223" s="62"/>
      <c r="J223" s="62"/>
      <c r="L223" s="62"/>
      <c r="AA223" s="56"/>
      <c r="AB223" s="62"/>
    </row>
    <row r="224" spans="5:28">
      <c r="E224" s="62"/>
      <c r="F224" s="62"/>
      <c r="G224" s="62"/>
      <c r="I224" s="62"/>
      <c r="J224" s="62"/>
      <c r="L224" s="62"/>
      <c r="AA224" s="56"/>
      <c r="AB224" s="62"/>
    </row>
    <row r="225" spans="5:28">
      <c r="E225" s="62"/>
      <c r="F225" s="62"/>
      <c r="G225" s="62"/>
      <c r="I225" s="62"/>
      <c r="J225" s="62"/>
      <c r="L225" s="62"/>
      <c r="AA225" s="56"/>
      <c r="AB225" s="62"/>
    </row>
    <row r="226" spans="5:28">
      <c r="E226" s="62"/>
      <c r="F226" s="62"/>
      <c r="G226" s="62"/>
      <c r="I226" s="62"/>
      <c r="J226" s="62"/>
      <c r="L226" s="62"/>
      <c r="AA226" s="56"/>
      <c r="AB226" s="62"/>
    </row>
    <row r="227" spans="5:28">
      <c r="E227" s="62"/>
      <c r="F227" s="62"/>
      <c r="G227" s="62"/>
      <c r="I227" s="62"/>
      <c r="J227" s="62"/>
      <c r="L227" s="62"/>
      <c r="AA227" s="56"/>
      <c r="AB227" s="62"/>
    </row>
    <row r="228" spans="5:28">
      <c r="E228" s="62"/>
      <c r="F228" s="62"/>
      <c r="G228" s="62"/>
      <c r="I228" s="62"/>
      <c r="J228" s="62"/>
      <c r="L228" s="62"/>
      <c r="AA228" s="56"/>
      <c r="AB228" s="62"/>
    </row>
    <row r="229" spans="5:28">
      <c r="E229" s="62"/>
      <c r="F229" s="62"/>
      <c r="G229" s="62"/>
      <c r="I229" s="62"/>
      <c r="J229" s="62"/>
      <c r="L229" s="62"/>
      <c r="AA229" s="56"/>
      <c r="AB229" s="62"/>
    </row>
    <row r="230" spans="5:28">
      <c r="E230" s="62"/>
      <c r="F230" s="62"/>
      <c r="G230" s="62"/>
      <c r="I230" s="62"/>
      <c r="J230" s="62"/>
      <c r="L230" s="62"/>
      <c r="AA230" s="56"/>
      <c r="AB230" s="62"/>
    </row>
    <row r="231" spans="5:28">
      <c r="E231" s="62"/>
      <c r="F231" s="62"/>
      <c r="G231" s="62"/>
      <c r="I231" s="62"/>
      <c r="J231" s="62"/>
      <c r="L231" s="62"/>
      <c r="AA231" s="56"/>
      <c r="AB231" s="62"/>
    </row>
    <row r="232" spans="5:28">
      <c r="E232" s="62"/>
      <c r="F232" s="62"/>
      <c r="G232" s="62"/>
      <c r="I232" s="62"/>
      <c r="J232" s="62"/>
      <c r="L232" s="62"/>
      <c r="AA232" s="56"/>
      <c r="AB232" s="62"/>
    </row>
    <row r="233" spans="5:28">
      <c r="E233" s="62"/>
      <c r="F233" s="62"/>
      <c r="G233" s="62"/>
      <c r="I233" s="62"/>
      <c r="J233" s="62"/>
      <c r="L233" s="62"/>
      <c r="AA233" s="56"/>
      <c r="AB233" s="62"/>
    </row>
    <row r="234" spans="5:28">
      <c r="E234" s="62"/>
      <c r="F234" s="62"/>
      <c r="G234" s="62"/>
      <c r="I234" s="62"/>
      <c r="J234" s="62"/>
      <c r="L234" s="62"/>
      <c r="AA234" s="56"/>
      <c r="AB234" s="62"/>
    </row>
    <row r="235" spans="5:28">
      <c r="E235" s="62"/>
      <c r="F235" s="62"/>
      <c r="G235" s="62"/>
      <c r="I235" s="62"/>
      <c r="J235" s="62"/>
      <c r="L235" s="62"/>
      <c r="AA235" s="56"/>
      <c r="AB235" s="62"/>
    </row>
    <row r="236" spans="5:28">
      <c r="E236" s="62"/>
      <c r="F236" s="62"/>
      <c r="G236" s="62"/>
      <c r="I236" s="62"/>
      <c r="J236" s="62"/>
      <c r="L236" s="62"/>
      <c r="AA236" s="56"/>
      <c r="AB236" s="62"/>
    </row>
    <row r="237" spans="5:28">
      <c r="E237" s="62"/>
      <c r="F237" s="62"/>
      <c r="G237" s="62"/>
      <c r="I237" s="62"/>
      <c r="J237" s="62"/>
      <c r="L237" s="62"/>
      <c r="AA237" s="56"/>
      <c r="AB237" s="62"/>
    </row>
    <row r="238" spans="5:28">
      <c r="E238" s="62"/>
      <c r="F238" s="62"/>
      <c r="G238" s="62"/>
      <c r="I238" s="62"/>
      <c r="J238" s="62"/>
      <c r="L238" s="62"/>
      <c r="AA238" s="56"/>
      <c r="AB238" s="62"/>
    </row>
    <row r="239" spans="5:28">
      <c r="E239" s="62"/>
      <c r="F239" s="62"/>
      <c r="G239" s="62"/>
      <c r="I239" s="62"/>
      <c r="J239" s="62"/>
      <c r="L239" s="62"/>
      <c r="AA239" s="56"/>
      <c r="AB239" s="62"/>
    </row>
    <row r="240" spans="5:28">
      <c r="E240" s="62"/>
      <c r="F240" s="62"/>
      <c r="G240" s="62"/>
      <c r="I240" s="62"/>
      <c r="J240" s="62"/>
      <c r="L240" s="62"/>
      <c r="AA240" s="56"/>
      <c r="AB240" s="62"/>
    </row>
    <row r="241" spans="5:28">
      <c r="E241" s="62"/>
      <c r="F241" s="62"/>
      <c r="G241" s="62"/>
      <c r="I241" s="62"/>
      <c r="J241" s="62"/>
      <c r="L241" s="62"/>
      <c r="AA241" s="56"/>
      <c r="AB241" s="62"/>
    </row>
    <row r="242" spans="5:28">
      <c r="E242" s="62"/>
      <c r="F242" s="62"/>
      <c r="G242" s="62"/>
      <c r="I242" s="62"/>
      <c r="J242" s="62"/>
      <c r="L242" s="62"/>
      <c r="AA242" s="56"/>
      <c r="AB242" s="62"/>
    </row>
    <row r="243" spans="5:28">
      <c r="E243" s="62"/>
      <c r="F243" s="62"/>
      <c r="G243" s="62"/>
      <c r="I243" s="62"/>
      <c r="J243" s="62"/>
      <c r="L243" s="62"/>
      <c r="AA243" s="56"/>
      <c r="AB243" s="62"/>
    </row>
    <row r="244" spans="5:28">
      <c r="E244" s="62"/>
      <c r="F244" s="62"/>
      <c r="G244" s="62"/>
      <c r="I244" s="62"/>
      <c r="J244" s="62"/>
      <c r="L244" s="62"/>
      <c r="AA244" s="56"/>
      <c r="AB244" s="62"/>
    </row>
    <row r="245" spans="5:28">
      <c r="E245" s="62"/>
      <c r="F245" s="62"/>
      <c r="G245" s="62"/>
      <c r="I245" s="62"/>
      <c r="J245" s="62"/>
      <c r="L245" s="62"/>
      <c r="AA245" s="56"/>
      <c r="AB245" s="62"/>
    </row>
    <row r="246" spans="5:28">
      <c r="E246" s="62"/>
      <c r="F246" s="62"/>
      <c r="G246" s="62"/>
      <c r="I246" s="62"/>
      <c r="J246" s="62"/>
      <c r="L246" s="62"/>
      <c r="AA246" s="56"/>
      <c r="AB246" s="62"/>
    </row>
    <row r="247" spans="5:28">
      <c r="E247" s="62"/>
      <c r="F247" s="62"/>
      <c r="G247" s="62"/>
      <c r="I247" s="62"/>
      <c r="J247" s="62"/>
      <c r="L247" s="62"/>
      <c r="AA247" s="56"/>
      <c r="AB247" s="62"/>
    </row>
    <row r="248" spans="5:28">
      <c r="E248" s="62"/>
      <c r="F248" s="62"/>
      <c r="G248" s="62"/>
      <c r="I248" s="62"/>
      <c r="J248" s="62"/>
      <c r="L248" s="62"/>
      <c r="AA248" s="56"/>
      <c r="AB248" s="62"/>
    </row>
    <row r="249" spans="5:28">
      <c r="E249" s="62"/>
      <c r="F249" s="62"/>
      <c r="G249" s="62"/>
      <c r="I249" s="62"/>
      <c r="J249" s="62"/>
      <c r="L249" s="62"/>
      <c r="AA249" s="56"/>
      <c r="AB249" s="62"/>
    </row>
    <row r="250" spans="5:28">
      <c r="E250" s="62"/>
      <c r="F250" s="62"/>
      <c r="G250" s="62"/>
      <c r="I250" s="62"/>
      <c r="J250" s="62"/>
      <c r="L250" s="62"/>
      <c r="AA250" s="56"/>
      <c r="AB250" s="62"/>
    </row>
    <row r="251" spans="5:28">
      <c r="E251" s="62"/>
      <c r="F251" s="62"/>
      <c r="G251" s="62"/>
      <c r="I251" s="62"/>
      <c r="J251" s="62"/>
      <c r="L251" s="62"/>
      <c r="AA251" s="56"/>
      <c r="AB251" s="62"/>
    </row>
    <row r="252" spans="5:28">
      <c r="E252" s="62"/>
      <c r="F252" s="62"/>
      <c r="G252" s="62"/>
      <c r="I252" s="62"/>
      <c r="J252" s="62"/>
      <c r="L252" s="62"/>
      <c r="AA252" s="56"/>
      <c r="AB252" s="62"/>
    </row>
    <row r="253" spans="5:28">
      <c r="E253" s="62"/>
      <c r="F253" s="62"/>
      <c r="G253" s="62"/>
      <c r="I253" s="62"/>
      <c r="J253" s="62"/>
      <c r="L253" s="62"/>
      <c r="AA253" s="56"/>
      <c r="AB253" s="62"/>
    </row>
    <row r="254" spans="5:28">
      <c r="E254" s="62"/>
      <c r="F254" s="62"/>
      <c r="G254" s="62"/>
      <c r="I254" s="62"/>
      <c r="J254" s="62"/>
      <c r="L254" s="62"/>
      <c r="AA254" s="56"/>
      <c r="AB254" s="62"/>
    </row>
    <row r="255" spans="5:28">
      <c r="E255" s="62"/>
      <c r="F255" s="62"/>
      <c r="G255" s="62"/>
      <c r="I255" s="62"/>
      <c r="J255" s="62"/>
      <c r="L255" s="62"/>
      <c r="AA255" s="56"/>
      <c r="AB255" s="62"/>
    </row>
    <row r="256" spans="5:28">
      <c r="E256" s="62"/>
      <c r="F256" s="62"/>
      <c r="G256" s="62"/>
      <c r="I256" s="62"/>
      <c r="J256" s="62"/>
      <c r="L256" s="62"/>
      <c r="AA256" s="56"/>
      <c r="AB256" s="62"/>
    </row>
    <row r="257" spans="5:28">
      <c r="E257" s="62"/>
      <c r="F257" s="62"/>
      <c r="G257" s="62"/>
      <c r="I257" s="62"/>
      <c r="J257" s="62"/>
      <c r="L257" s="62"/>
      <c r="AA257" s="56"/>
      <c r="AB257" s="62"/>
    </row>
    <row r="258" spans="5:28">
      <c r="E258" s="62"/>
      <c r="F258" s="62"/>
      <c r="G258" s="62"/>
      <c r="I258" s="62"/>
      <c r="J258" s="62"/>
      <c r="L258" s="62"/>
      <c r="AA258" s="56"/>
      <c r="AB258" s="62"/>
    </row>
    <row r="259" spans="5:28">
      <c r="E259" s="62"/>
      <c r="F259" s="62"/>
      <c r="G259" s="62"/>
      <c r="I259" s="62"/>
      <c r="J259" s="62"/>
      <c r="L259" s="62"/>
      <c r="AA259" s="56"/>
      <c r="AB259" s="62"/>
    </row>
    <row r="260" spans="5:28">
      <c r="E260" s="62"/>
      <c r="F260" s="62"/>
      <c r="G260" s="62"/>
      <c r="I260" s="62"/>
      <c r="J260" s="62"/>
      <c r="L260" s="62"/>
      <c r="AA260" s="56"/>
      <c r="AB260" s="62"/>
    </row>
    <row r="261" spans="5:28">
      <c r="E261" s="62"/>
      <c r="F261" s="62"/>
      <c r="G261" s="62"/>
      <c r="I261" s="62"/>
      <c r="J261" s="62"/>
      <c r="L261" s="62"/>
      <c r="AA261" s="56"/>
      <c r="AB261" s="62"/>
    </row>
    <row r="262" spans="5:28">
      <c r="E262" s="62"/>
      <c r="F262" s="62"/>
      <c r="G262" s="62"/>
      <c r="I262" s="62"/>
      <c r="J262" s="62"/>
      <c r="L262" s="62"/>
      <c r="AA262" s="56"/>
      <c r="AB262" s="62"/>
    </row>
    <row r="263" spans="5:28">
      <c r="E263" s="62"/>
      <c r="F263" s="62"/>
      <c r="G263" s="62"/>
      <c r="I263" s="62"/>
      <c r="J263" s="62"/>
      <c r="L263" s="62"/>
      <c r="AA263" s="56"/>
      <c r="AB263" s="62"/>
    </row>
    <row r="264" spans="5:28">
      <c r="E264" s="62"/>
      <c r="F264" s="62"/>
      <c r="G264" s="62"/>
      <c r="I264" s="62"/>
      <c r="J264" s="62"/>
      <c r="L264" s="62"/>
      <c r="AA264" s="56"/>
      <c r="AB264" s="62"/>
    </row>
    <row r="265" spans="5:28">
      <c r="E265" s="62"/>
      <c r="F265" s="62"/>
      <c r="G265" s="62"/>
      <c r="I265" s="62"/>
      <c r="J265" s="62"/>
      <c r="L265" s="62"/>
      <c r="AA265" s="56"/>
      <c r="AB265" s="62"/>
    </row>
    <row r="266" spans="5:28">
      <c r="E266" s="62"/>
      <c r="F266" s="62"/>
      <c r="G266" s="62"/>
      <c r="I266" s="62"/>
      <c r="J266" s="62"/>
      <c r="L266" s="62"/>
      <c r="AA266" s="56"/>
      <c r="AB266" s="62"/>
    </row>
    <row r="267" spans="5:28">
      <c r="E267" s="62"/>
      <c r="F267" s="62"/>
      <c r="G267" s="62"/>
      <c r="I267" s="62"/>
      <c r="J267" s="62"/>
      <c r="L267" s="62"/>
      <c r="AA267" s="56"/>
      <c r="AB267" s="62"/>
    </row>
    <row r="268" spans="5:28">
      <c r="E268" s="62"/>
      <c r="F268" s="62"/>
      <c r="G268" s="62"/>
      <c r="I268" s="62"/>
      <c r="J268" s="62"/>
      <c r="L268" s="62"/>
      <c r="AA268" s="56"/>
      <c r="AB268" s="62"/>
    </row>
    <row r="269" spans="5:28">
      <c r="E269" s="62"/>
      <c r="F269" s="62"/>
      <c r="G269" s="62"/>
      <c r="I269" s="62"/>
      <c r="J269" s="62"/>
      <c r="L269" s="62"/>
      <c r="AA269" s="56"/>
      <c r="AB269" s="62"/>
    </row>
    <row r="270" spans="5:28">
      <c r="E270" s="62"/>
      <c r="F270" s="62"/>
      <c r="G270" s="62"/>
      <c r="I270" s="62"/>
      <c r="J270" s="62"/>
      <c r="L270" s="62"/>
      <c r="AA270" s="56"/>
      <c r="AB270" s="62"/>
    </row>
    <row r="271" spans="5:28">
      <c r="E271" s="62"/>
      <c r="F271" s="62"/>
      <c r="G271" s="62"/>
      <c r="I271" s="62"/>
      <c r="J271" s="62"/>
      <c r="L271" s="62"/>
      <c r="AA271" s="56"/>
      <c r="AB271" s="62"/>
    </row>
    <row r="272" spans="5:28">
      <c r="E272" s="62"/>
      <c r="F272" s="62"/>
      <c r="G272" s="62"/>
      <c r="I272" s="62"/>
      <c r="J272" s="62"/>
      <c r="L272" s="62"/>
      <c r="AA272" s="56"/>
      <c r="AB272" s="62"/>
    </row>
    <row r="273" spans="5:28">
      <c r="E273" s="62"/>
      <c r="F273" s="62"/>
      <c r="G273" s="62"/>
      <c r="I273" s="62"/>
      <c r="J273" s="62"/>
      <c r="L273" s="62"/>
      <c r="AA273" s="56"/>
      <c r="AB273" s="62"/>
    </row>
    <row r="274" spans="5:28">
      <c r="E274" s="62"/>
      <c r="F274" s="62"/>
      <c r="G274" s="62"/>
      <c r="I274" s="62"/>
      <c r="J274" s="62"/>
      <c r="L274" s="62"/>
      <c r="AA274" s="56"/>
      <c r="AB274" s="62"/>
    </row>
    <row r="275" spans="5:28">
      <c r="E275" s="62"/>
      <c r="F275" s="62"/>
      <c r="G275" s="62"/>
      <c r="I275" s="62"/>
      <c r="J275" s="62"/>
      <c r="L275" s="62"/>
      <c r="AA275" s="56"/>
      <c r="AB275" s="62"/>
    </row>
    <row r="276" spans="5:28">
      <c r="E276" s="62"/>
      <c r="F276" s="62"/>
      <c r="G276" s="62"/>
      <c r="I276" s="62"/>
      <c r="J276" s="62"/>
      <c r="L276" s="62"/>
      <c r="AA276" s="56"/>
      <c r="AB276" s="62"/>
    </row>
    <row r="277" spans="5:28">
      <c r="E277" s="62"/>
      <c r="F277" s="62"/>
      <c r="G277" s="62"/>
      <c r="I277" s="62"/>
      <c r="J277" s="62"/>
      <c r="L277" s="62"/>
      <c r="AA277" s="56"/>
      <c r="AB277" s="62"/>
    </row>
    <row r="278" spans="5:28">
      <c r="E278" s="62"/>
      <c r="F278" s="62"/>
      <c r="G278" s="62"/>
      <c r="I278" s="62"/>
      <c r="J278" s="62"/>
      <c r="L278" s="62"/>
      <c r="AA278" s="56"/>
      <c r="AB278" s="62"/>
    </row>
    <row r="279" spans="5:28">
      <c r="E279" s="62"/>
      <c r="F279" s="62"/>
      <c r="G279" s="62"/>
      <c r="I279" s="62"/>
      <c r="J279" s="62"/>
      <c r="L279" s="62"/>
      <c r="AA279" s="56"/>
      <c r="AB279" s="62"/>
    </row>
    <row r="280" spans="5:28">
      <c r="E280" s="62"/>
      <c r="F280" s="62"/>
      <c r="G280" s="62"/>
      <c r="I280" s="62"/>
      <c r="J280" s="62"/>
      <c r="L280" s="62"/>
      <c r="AA280" s="56"/>
      <c r="AB280" s="62"/>
    </row>
    <row r="281" spans="5:28">
      <c r="E281" s="62"/>
      <c r="F281" s="62"/>
      <c r="G281" s="62"/>
      <c r="I281" s="62"/>
      <c r="J281" s="62"/>
      <c r="L281" s="62"/>
      <c r="AA281" s="56"/>
      <c r="AB281" s="62"/>
    </row>
    <row r="282" spans="5:28">
      <c r="E282" s="62"/>
      <c r="F282" s="62"/>
      <c r="G282" s="62"/>
      <c r="I282" s="62"/>
      <c r="J282" s="62"/>
      <c r="L282" s="62"/>
      <c r="AA282" s="56"/>
      <c r="AB282" s="62"/>
    </row>
    <row r="283" spans="5:28">
      <c r="E283" s="62"/>
      <c r="F283" s="62"/>
      <c r="G283" s="62"/>
      <c r="I283" s="62"/>
      <c r="J283" s="62"/>
      <c r="L283" s="62"/>
      <c r="AA283" s="56"/>
      <c r="AB283" s="62"/>
    </row>
    <row r="284" spans="5:28">
      <c r="E284" s="62"/>
      <c r="F284" s="62"/>
      <c r="G284" s="62"/>
      <c r="I284" s="62"/>
      <c r="J284" s="62"/>
      <c r="L284" s="62"/>
      <c r="AA284" s="56"/>
      <c r="AB284" s="62"/>
    </row>
    <row r="285" spans="5:28">
      <c r="E285" s="62"/>
      <c r="F285" s="62"/>
      <c r="G285" s="62"/>
      <c r="I285" s="62"/>
      <c r="J285" s="62"/>
      <c r="L285" s="62"/>
      <c r="AA285" s="56"/>
      <c r="AB285" s="62"/>
    </row>
    <row r="286" spans="5:28">
      <c r="E286" s="62"/>
      <c r="F286" s="62"/>
      <c r="G286" s="62"/>
      <c r="I286" s="62"/>
      <c r="J286" s="62"/>
      <c r="L286" s="62"/>
      <c r="AA286" s="56"/>
      <c r="AB286" s="62"/>
    </row>
    <row r="287" spans="5:28">
      <c r="E287" s="62"/>
      <c r="F287" s="62"/>
      <c r="G287" s="62"/>
      <c r="I287" s="62"/>
      <c r="J287" s="62"/>
      <c r="L287" s="62"/>
      <c r="AA287" s="56"/>
      <c r="AB287" s="62"/>
    </row>
    <row r="288" spans="5:28">
      <c r="E288" s="62"/>
      <c r="F288" s="62"/>
      <c r="G288" s="62"/>
      <c r="I288" s="62"/>
      <c r="J288" s="62"/>
      <c r="L288" s="62"/>
      <c r="AA288" s="56"/>
      <c r="AB288" s="62"/>
    </row>
    <row r="289" spans="5:28">
      <c r="E289" s="62"/>
      <c r="F289" s="62"/>
      <c r="G289" s="62"/>
      <c r="I289" s="62"/>
      <c r="J289" s="62"/>
      <c r="L289" s="62"/>
      <c r="AA289" s="56"/>
      <c r="AB289" s="62"/>
    </row>
    <row r="290" spans="5:28">
      <c r="E290" s="62"/>
      <c r="F290" s="62"/>
      <c r="G290" s="62"/>
      <c r="I290" s="62"/>
      <c r="J290" s="62"/>
      <c r="L290" s="62"/>
      <c r="AA290" s="56"/>
      <c r="AB290" s="62"/>
    </row>
    <row r="291" spans="5:28">
      <c r="E291" s="62"/>
      <c r="F291" s="62"/>
      <c r="G291" s="62"/>
      <c r="I291" s="62"/>
      <c r="J291" s="62"/>
      <c r="L291" s="62"/>
      <c r="AA291" s="56"/>
      <c r="AB291" s="62"/>
    </row>
    <row r="292" spans="5:28">
      <c r="E292" s="62"/>
      <c r="F292" s="62"/>
      <c r="G292" s="62"/>
      <c r="I292" s="62"/>
      <c r="J292" s="62"/>
      <c r="L292" s="62"/>
      <c r="AA292" s="56"/>
      <c r="AB292" s="62"/>
    </row>
    <row r="293" spans="5:28">
      <c r="E293" s="62"/>
      <c r="F293" s="62"/>
      <c r="G293" s="62"/>
      <c r="I293" s="62"/>
      <c r="J293" s="62"/>
      <c r="L293" s="62"/>
      <c r="AA293" s="56"/>
      <c r="AB293" s="62"/>
    </row>
    <row r="294" spans="5:28">
      <c r="E294" s="62"/>
      <c r="F294" s="62"/>
      <c r="G294" s="62"/>
      <c r="I294" s="62"/>
      <c r="J294" s="62"/>
      <c r="L294" s="62"/>
      <c r="AA294" s="56"/>
      <c r="AB294" s="62"/>
    </row>
    <row r="295" spans="5:28">
      <c r="E295" s="62"/>
      <c r="F295" s="62"/>
      <c r="G295" s="62"/>
      <c r="I295" s="62"/>
      <c r="J295" s="62"/>
      <c r="L295" s="62"/>
      <c r="AA295" s="56"/>
      <c r="AB295" s="62"/>
    </row>
    <row r="296" spans="5:28">
      <c r="E296" s="62"/>
      <c r="F296" s="62"/>
      <c r="G296" s="62"/>
      <c r="I296" s="62"/>
      <c r="J296" s="62"/>
      <c r="L296" s="62"/>
      <c r="AA296" s="56"/>
      <c r="AB296" s="62"/>
    </row>
    <row r="297" spans="5:28">
      <c r="E297" s="62"/>
      <c r="F297" s="62"/>
      <c r="G297" s="62"/>
      <c r="I297" s="62"/>
      <c r="J297" s="62"/>
      <c r="L297" s="62"/>
      <c r="AA297" s="56"/>
      <c r="AB297" s="62"/>
    </row>
    <row r="298" spans="5:28">
      <c r="E298" s="62"/>
      <c r="F298" s="62"/>
      <c r="G298" s="62"/>
      <c r="I298" s="62"/>
      <c r="J298" s="62"/>
      <c r="L298" s="62"/>
      <c r="AA298" s="56"/>
      <c r="AB298" s="62"/>
    </row>
    <row r="299" spans="5:28">
      <c r="E299" s="62"/>
      <c r="F299" s="62"/>
      <c r="G299" s="62"/>
      <c r="I299" s="62"/>
      <c r="J299" s="62"/>
      <c r="L299" s="62"/>
      <c r="AA299" s="56"/>
      <c r="AB299" s="62"/>
    </row>
    <row r="300" spans="5:28">
      <c r="E300" s="62"/>
      <c r="F300" s="62"/>
      <c r="G300" s="62"/>
      <c r="I300" s="62"/>
      <c r="J300" s="62"/>
      <c r="L300" s="62"/>
      <c r="AA300" s="56"/>
      <c r="AB300" s="62"/>
    </row>
    <row r="301" spans="5:28">
      <c r="E301" s="62"/>
      <c r="F301" s="62"/>
      <c r="G301" s="62"/>
      <c r="I301" s="62"/>
      <c r="J301" s="62"/>
      <c r="L301" s="62"/>
      <c r="AA301" s="56"/>
      <c r="AB301" s="62"/>
    </row>
    <row r="302" spans="5:28">
      <c r="E302" s="62"/>
      <c r="F302" s="62"/>
      <c r="G302" s="62"/>
      <c r="I302" s="62"/>
      <c r="J302" s="62"/>
      <c r="L302" s="62"/>
      <c r="AA302" s="56"/>
      <c r="AB302" s="62"/>
    </row>
    <row r="303" spans="5:28">
      <c r="E303" s="62"/>
      <c r="F303" s="62"/>
      <c r="G303" s="62"/>
      <c r="I303" s="62"/>
      <c r="J303" s="62"/>
      <c r="L303" s="62"/>
      <c r="AA303" s="56"/>
      <c r="AB303" s="62"/>
    </row>
    <row r="304" spans="5:28">
      <c r="E304" s="62"/>
      <c r="F304" s="62"/>
      <c r="G304" s="62"/>
      <c r="I304" s="62"/>
      <c r="J304" s="62"/>
      <c r="L304" s="62"/>
      <c r="AA304" s="56"/>
      <c r="AB304" s="62"/>
    </row>
    <row r="305" spans="5:28">
      <c r="E305" s="62"/>
      <c r="F305" s="62"/>
      <c r="G305" s="62"/>
      <c r="I305" s="62"/>
      <c r="J305" s="62"/>
      <c r="L305" s="62"/>
      <c r="AA305" s="56"/>
      <c r="AB305" s="62"/>
    </row>
    <row r="306" spans="5:28">
      <c r="E306" s="62"/>
      <c r="F306" s="62"/>
      <c r="G306" s="62"/>
      <c r="I306" s="62"/>
      <c r="J306" s="62"/>
      <c r="L306" s="62"/>
      <c r="AA306" s="56"/>
      <c r="AB306" s="62"/>
    </row>
    <row r="307" spans="5:28">
      <c r="E307" s="62"/>
      <c r="F307" s="62"/>
      <c r="G307" s="62"/>
      <c r="I307" s="62"/>
      <c r="J307" s="62"/>
      <c r="L307" s="62"/>
      <c r="AA307" s="56"/>
      <c r="AB307" s="62"/>
    </row>
    <row r="308" spans="5:28">
      <c r="E308" s="62"/>
      <c r="F308" s="62"/>
      <c r="G308" s="62"/>
      <c r="I308" s="62"/>
      <c r="J308" s="62"/>
      <c r="L308" s="62"/>
      <c r="AA308" s="56"/>
      <c r="AB308" s="62"/>
    </row>
    <row r="309" spans="5:28">
      <c r="E309" s="62"/>
      <c r="F309" s="62"/>
      <c r="G309" s="62"/>
      <c r="I309" s="62"/>
      <c r="J309" s="62"/>
      <c r="L309" s="62"/>
      <c r="AA309" s="56"/>
      <c r="AB309" s="62"/>
    </row>
    <row r="310" spans="5:28">
      <c r="E310" s="62"/>
      <c r="F310" s="62"/>
      <c r="G310" s="62"/>
      <c r="I310" s="62"/>
      <c r="J310" s="62"/>
      <c r="L310" s="62"/>
      <c r="AA310" s="56"/>
      <c r="AB310" s="62"/>
    </row>
    <row r="311" spans="5:28">
      <c r="E311" s="62"/>
      <c r="F311" s="62"/>
      <c r="G311" s="62"/>
      <c r="I311" s="62"/>
      <c r="J311" s="62"/>
      <c r="L311" s="62"/>
      <c r="AA311" s="56"/>
      <c r="AB311" s="62"/>
    </row>
    <row r="312" spans="5:28">
      <c r="E312" s="62"/>
      <c r="F312" s="62"/>
      <c r="G312" s="62"/>
      <c r="I312" s="62"/>
      <c r="J312" s="62"/>
      <c r="L312" s="62"/>
      <c r="AA312" s="56"/>
      <c r="AB312" s="62"/>
    </row>
    <row r="313" spans="5:28">
      <c r="E313" s="62"/>
      <c r="F313" s="62"/>
      <c r="G313" s="62"/>
      <c r="I313" s="62"/>
      <c r="J313" s="62"/>
      <c r="L313" s="62"/>
      <c r="AA313" s="56"/>
      <c r="AB313" s="62"/>
    </row>
    <row r="314" spans="5:28">
      <c r="E314" s="62"/>
      <c r="F314" s="62"/>
      <c r="G314" s="62"/>
      <c r="I314" s="62"/>
      <c r="J314" s="62"/>
      <c r="L314" s="62"/>
      <c r="AA314" s="56"/>
      <c r="AB314" s="62"/>
    </row>
    <row r="315" spans="5:28">
      <c r="E315" s="62"/>
      <c r="F315" s="62"/>
      <c r="G315" s="62"/>
      <c r="I315" s="62"/>
      <c r="J315" s="62"/>
      <c r="L315" s="62"/>
      <c r="AA315" s="56"/>
      <c r="AB315" s="62"/>
    </row>
    <row r="316" spans="5:28">
      <c r="E316" s="62"/>
      <c r="F316" s="62"/>
      <c r="G316" s="62"/>
      <c r="I316" s="62"/>
      <c r="J316" s="62"/>
      <c r="L316" s="62"/>
      <c r="AA316" s="56"/>
      <c r="AB316" s="62"/>
    </row>
    <row r="317" spans="5:28">
      <c r="E317" s="62"/>
      <c r="F317" s="62"/>
      <c r="G317" s="62"/>
      <c r="I317" s="62"/>
      <c r="J317" s="62"/>
      <c r="L317" s="62"/>
      <c r="AA317" s="56"/>
      <c r="AB317" s="62"/>
    </row>
    <row r="318" spans="5:28">
      <c r="E318" s="62"/>
      <c r="F318" s="62"/>
      <c r="G318" s="62"/>
      <c r="I318" s="62"/>
      <c r="J318" s="62"/>
      <c r="L318" s="62"/>
      <c r="AA318" s="56"/>
      <c r="AB318" s="62"/>
    </row>
    <row r="319" spans="5:28">
      <c r="E319" s="62"/>
      <c r="F319" s="62"/>
      <c r="G319" s="62"/>
      <c r="I319" s="62"/>
      <c r="J319" s="62"/>
      <c r="L319" s="62"/>
      <c r="AA319" s="56"/>
      <c r="AB319" s="62"/>
    </row>
    <row r="320" spans="5:28">
      <c r="E320" s="62"/>
      <c r="F320" s="62"/>
      <c r="G320" s="62"/>
      <c r="I320" s="62"/>
      <c r="J320" s="62"/>
      <c r="L320" s="62"/>
      <c r="AA320" s="56"/>
      <c r="AB320" s="62"/>
    </row>
    <row r="321" spans="5:28">
      <c r="E321" s="62"/>
      <c r="F321" s="62"/>
      <c r="G321" s="62"/>
      <c r="I321" s="62"/>
      <c r="J321" s="62"/>
      <c r="L321" s="62"/>
      <c r="AA321" s="56"/>
      <c r="AB321" s="62"/>
    </row>
    <row r="322" spans="5:28">
      <c r="E322" s="62"/>
      <c r="F322" s="62"/>
      <c r="G322" s="62"/>
      <c r="I322" s="62"/>
      <c r="J322" s="62"/>
      <c r="L322" s="62"/>
      <c r="AA322" s="56"/>
      <c r="AB322" s="62"/>
    </row>
    <row r="323" spans="5:28">
      <c r="E323" s="62"/>
      <c r="F323" s="62"/>
      <c r="G323" s="62"/>
      <c r="I323" s="62"/>
      <c r="J323" s="62"/>
      <c r="L323" s="62"/>
      <c r="AA323" s="56"/>
      <c r="AB323" s="62"/>
    </row>
    <row r="324" spans="5:28">
      <c r="E324" s="62"/>
      <c r="F324" s="62"/>
      <c r="G324" s="62"/>
      <c r="I324" s="62"/>
      <c r="J324" s="62"/>
      <c r="L324" s="62"/>
      <c r="AA324" s="56"/>
      <c r="AB324" s="62"/>
    </row>
    <row r="325" spans="5:28">
      <c r="E325" s="62"/>
      <c r="F325" s="62"/>
      <c r="G325" s="62"/>
      <c r="I325" s="62"/>
      <c r="J325" s="62"/>
      <c r="L325" s="62"/>
      <c r="AA325" s="56"/>
      <c r="AB325" s="62"/>
    </row>
    <row r="326" spans="5:28">
      <c r="E326" s="62"/>
      <c r="F326" s="62"/>
      <c r="G326" s="62"/>
      <c r="I326" s="62"/>
      <c r="J326" s="62"/>
      <c r="L326" s="62"/>
      <c r="AA326" s="56"/>
      <c r="AB326" s="62"/>
    </row>
    <row r="327" spans="5:28">
      <c r="E327" s="62"/>
      <c r="F327" s="62"/>
      <c r="G327" s="62"/>
      <c r="I327" s="62"/>
      <c r="J327" s="62"/>
      <c r="L327" s="62"/>
      <c r="AA327" s="56"/>
      <c r="AB327" s="62"/>
    </row>
    <row r="328" spans="5:28">
      <c r="E328" s="62"/>
      <c r="F328" s="62"/>
      <c r="G328" s="62"/>
      <c r="I328" s="62"/>
      <c r="J328" s="62"/>
      <c r="L328" s="62"/>
      <c r="AA328" s="56"/>
      <c r="AB328" s="62"/>
    </row>
    <row r="329" spans="5:28">
      <c r="E329" s="62"/>
      <c r="F329" s="62"/>
      <c r="G329" s="62"/>
      <c r="I329" s="62"/>
      <c r="J329" s="62"/>
      <c r="L329" s="62"/>
      <c r="AA329" s="56"/>
      <c r="AB329" s="62"/>
    </row>
    <row r="330" spans="5:28">
      <c r="E330" s="62"/>
      <c r="F330" s="62"/>
      <c r="G330" s="62"/>
      <c r="I330" s="62"/>
      <c r="J330" s="62"/>
      <c r="L330" s="62"/>
      <c r="AA330" s="56"/>
      <c r="AB330" s="62"/>
    </row>
    <row r="331" spans="5:28">
      <c r="E331" s="62"/>
      <c r="F331" s="62"/>
      <c r="G331" s="62"/>
      <c r="I331" s="62"/>
      <c r="J331" s="62"/>
      <c r="L331" s="62"/>
      <c r="AA331" s="56"/>
      <c r="AB331" s="62"/>
    </row>
    <row r="332" spans="5:28">
      <c r="E332" s="62"/>
      <c r="F332" s="62"/>
      <c r="G332" s="62"/>
      <c r="I332" s="62"/>
      <c r="J332" s="62"/>
      <c r="L332" s="62"/>
      <c r="AA332" s="56"/>
      <c r="AB332" s="62"/>
    </row>
    <row r="333" spans="5:28">
      <c r="E333" s="62"/>
      <c r="F333" s="62"/>
      <c r="G333" s="62"/>
      <c r="I333" s="62"/>
      <c r="J333" s="62"/>
      <c r="L333" s="62"/>
      <c r="AA333" s="56"/>
      <c r="AB333" s="62"/>
    </row>
    <row r="334" spans="5:28">
      <c r="E334" s="62"/>
      <c r="F334" s="62"/>
      <c r="G334" s="62"/>
      <c r="I334" s="62"/>
      <c r="J334" s="62"/>
      <c r="L334" s="62"/>
      <c r="AA334" s="56"/>
      <c r="AB334" s="62"/>
    </row>
    <row r="335" spans="5:28">
      <c r="E335" s="62"/>
      <c r="F335" s="62"/>
      <c r="G335" s="62"/>
      <c r="I335" s="62"/>
      <c r="J335" s="62"/>
      <c r="L335" s="62"/>
      <c r="AA335" s="56"/>
      <c r="AB335" s="62"/>
    </row>
    <row r="336" spans="5:28">
      <c r="E336" s="62"/>
      <c r="F336" s="62"/>
      <c r="G336" s="62"/>
      <c r="I336" s="62"/>
      <c r="J336" s="62"/>
      <c r="L336" s="62"/>
      <c r="AA336" s="56"/>
      <c r="AB336" s="62"/>
    </row>
    <row r="337" spans="5:28">
      <c r="E337" s="62"/>
      <c r="F337" s="62"/>
      <c r="G337" s="62"/>
      <c r="I337" s="62"/>
      <c r="J337" s="62"/>
      <c r="L337" s="62"/>
      <c r="AA337" s="56"/>
      <c r="AB337" s="62"/>
    </row>
    <row r="338" spans="5:28">
      <c r="E338" s="62"/>
      <c r="F338" s="62"/>
      <c r="G338" s="62"/>
      <c r="I338" s="62"/>
      <c r="J338" s="62"/>
      <c r="L338" s="62"/>
      <c r="AA338" s="56"/>
      <c r="AB338" s="62"/>
    </row>
    <row r="339" spans="5:28">
      <c r="E339" s="62"/>
      <c r="F339" s="62"/>
      <c r="G339" s="62"/>
      <c r="I339" s="62"/>
      <c r="J339" s="62"/>
      <c r="L339" s="62"/>
      <c r="AA339" s="56"/>
      <c r="AB339" s="62"/>
    </row>
    <row r="340" spans="5:28">
      <c r="E340" s="62"/>
      <c r="F340" s="62"/>
      <c r="G340" s="62"/>
      <c r="I340" s="62"/>
      <c r="J340" s="62"/>
      <c r="L340" s="62"/>
      <c r="AA340" s="56"/>
      <c r="AB340" s="62"/>
    </row>
    <row r="341" spans="5:28">
      <c r="E341" s="62"/>
      <c r="F341" s="62"/>
      <c r="G341" s="62"/>
      <c r="I341" s="62"/>
      <c r="J341" s="62"/>
      <c r="L341" s="62"/>
      <c r="AA341" s="56"/>
      <c r="AB341" s="62"/>
    </row>
    <row r="342" spans="5:28">
      <c r="E342" s="62"/>
      <c r="F342" s="62"/>
      <c r="G342" s="62"/>
      <c r="I342" s="62"/>
      <c r="J342" s="62"/>
      <c r="L342" s="62"/>
      <c r="AA342" s="56"/>
      <c r="AB342" s="62"/>
    </row>
    <row r="343" spans="5:28">
      <c r="E343" s="62"/>
      <c r="F343" s="62"/>
      <c r="G343" s="62"/>
      <c r="I343" s="62"/>
      <c r="J343" s="62"/>
      <c r="L343" s="62"/>
      <c r="AA343" s="56"/>
      <c r="AB343" s="62"/>
    </row>
    <row r="344" spans="5:28">
      <c r="E344" s="62"/>
      <c r="F344" s="62"/>
      <c r="G344" s="62"/>
      <c r="I344" s="62"/>
      <c r="J344" s="62"/>
      <c r="L344" s="62"/>
      <c r="AA344" s="56"/>
      <c r="AB344" s="62"/>
    </row>
    <row r="345" spans="5:28">
      <c r="E345" s="62"/>
      <c r="F345" s="62"/>
      <c r="G345" s="62"/>
      <c r="I345" s="62"/>
      <c r="J345" s="62"/>
      <c r="L345" s="62"/>
      <c r="AA345" s="56"/>
      <c r="AB345" s="62"/>
    </row>
    <row r="346" spans="5:28">
      <c r="E346" s="62"/>
      <c r="F346" s="62"/>
      <c r="G346" s="62"/>
      <c r="I346" s="62"/>
      <c r="J346" s="62"/>
      <c r="L346" s="62"/>
      <c r="AA346" s="56"/>
      <c r="AB346" s="62"/>
    </row>
    <row r="347" spans="5:28">
      <c r="E347" s="62"/>
      <c r="F347" s="62"/>
      <c r="G347" s="62"/>
      <c r="I347" s="62"/>
      <c r="J347" s="62"/>
      <c r="L347" s="62"/>
      <c r="AA347" s="56"/>
      <c r="AB347" s="62"/>
    </row>
    <row r="348" spans="5:28">
      <c r="E348" s="62"/>
      <c r="F348" s="62"/>
      <c r="G348" s="62"/>
      <c r="I348" s="62"/>
      <c r="J348" s="62"/>
      <c r="L348" s="62"/>
      <c r="AA348" s="56"/>
      <c r="AB348" s="62"/>
    </row>
    <row r="349" spans="5:28">
      <c r="E349" s="62"/>
      <c r="F349" s="62"/>
      <c r="G349" s="62"/>
      <c r="I349" s="62"/>
      <c r="J349" s="62"/>
      <c r="L349" s="62"/>
      <c r="AA349" s="56"/>
      <c r="AB349" s="62"/>
    </row>
    <row r="350" spans="5:28">
      <c r="E350" s="62"/>
      <c r="F350" s="62"/>
      <c r="G350" s="62"/>
      <c r="I350" s="62"/>
      <c r="J350" s="62"/>
      <c r="L350" s="62"/>
      <c r="AA350" s="56"/>
      <c r="AB350" s="62"/>
    </row>
    <row r="351" spans="5:28">
      <c r="E351" s="62"/>
      <c r="F351" s="62"/>
      <c r="G351" s="62"/>
      <c r="I351" s="62"/>
      <c r="J351" s="62"/>
      <c r="L351" s="62"/>
      <c r="AA351" s="56"/>
      <c r="AB351" s="62"/>
    </row>
    <row r="352" spans="5:28">
      <c r="E352" s="62"/>
      <c r="F352" s="62"/>
      <c r="G352" s="62"/>
      <c r="I352" s="62"/>
      <c r="J352" s="62"/>
      <c r="L352" s="62"/>
      <c r="AA352" s="56"/>
      <c r="AB352" s="62"/>
    </row>
    <row r="353" spans="5:28">
      <c r="E353" s="62"/>
      <c r="F353" s="62"/>
      <c r="G353" s="62"/>
      <c r="I353" s="62"/>
      <c r="J353" s="62"/>
      <c r="L353" s="62"/>
      <c r="AA353" s="56"/>
      <c r="AB353" s="62"/>
    </row>
    <row r="354" spans="5:28">
      <c r="E354" s="62"/>
      <c r="F354" s="62"/>
      <c r="G354" s="62"/>
      <c r="I354" s="62"/>
      <c r="J354" s="62"/>
      <c r="L354" s="62"/>
      <c r="AA354" s="56"/>
      <c r="AB354" s="62"/>
    </row>
    <row r="355" spans="5:28">
      <c r="E355" s="62"/>
      <c r="F355" s="62"/>
      <c r="G355" s="62"/>
      <c r="I355" s="62"/>
      <c r="J355" s="62"/>
      <c r="L355" s="62"/>
      <c r="AA355" s="56"/>
      <c r="AB355" s="62"/>
    </row>
    <row r="356" spans="5:28">
      <c r="E356" s="62"/>
      <c r="F356" s="62"/>
      <c r="G356" s="62"/>
      <c r="I356" s="62"/>
      <c r="J356" s="62"/>
      <c r="L356" s="62"/>
      <c r="AA356" s="56"/>
      <c r="AB356" s="62"/>
    </row>
    <row r="357" spans="5:28">
      <c r="E357" s="62"/>
      <c r="F357" s="62"/>
      <c r="G357" s="62"/>
      <c r="I357" s="62"/>
      <c r="J357" s="62"/>
      <c r="L357" s="62"/>
      <c r="AA357" s="56"/>
      <c r="AB357" s="62"/>
    </row>
    <row r="358" spans="5:28">
      <c r="E358" s="62"/>
      <c r="F358" s="62"/>
      <c r="G358" s="62"/>
      <c r="I358" s="62"/>
      <c r="J358" s="62"/>
      <c r="L358" s="62"/>
      <c r="AA358" s="56"/>
      <c r="AB358" s="62"/>
    </row>
    <row r="359" spans="5:28">
      <c r="E359" s="62"/>
      <c r="F359" s="62"/>
      <c r="G359" s="62"/>
      <c r="I359" s="62"/>
      <c r="J359" s="62"/>
      <c r="L359" s="62"/>
      <c r="AA359" s="56"/>
      <c r="AB359" s="62"/>
    </row>
    <row r="360" spans="5:28">
      <c r="E360" s="62"/>
      <c r="F360" s="62"/>
      <c r="G360" s="62"/>
      <c r="I360" s="62"/>
      <c r="J360" s="62"/>
      <c r="L360" s="62"/>
      <c r="AA360" s="56"/>
      <c r="AB360" s="62"/>
    </row>
    <row r="361" spans="5:28">
      <c r="E361" s="62"/>
      <c r="F361" s="62"/>
      <c r="G361" s="62"/>
      <c r="I361" s="62"/>
      <c r="J361" s="62"/>
      <c r="L361" s="62"/>
      <c r="AA361" s="56"/>
      <c r="AB361" s="62"/>
    </row>
    <row r="362" spans="5:28">
      <c r="E362" s="62"/>
      <c r="F362" s="62"/>
      <c r="G362" s="62"/>
      <c r="I362" s="62"/>
      <c r="J362" s="62"/>
      <c r="L362" s="62"/>
      <c r="AA362" s="56"/>
      <c r="AB362" s="62"/>
    </row>
    <row r="363" spans="5:28">
      <c r="E363" s="62"/>
      <c r="F363" s="62"/>
      <c r="G363" s="62"/>
      <c r="I363" s="62"/>
      <c r="J363" s="62"/>
      <c r="L363" s="62"/>
      <c r="AA363" s="56"/>
      <c r="AB363" s="62"/>
    </row>
    <row r="364" spans="5:28">
      <c r="E364" s="62"/>
      <c r="F364" s="62"/>
      <c r="G364" s="62"/>
      <c r="I364" s="62"/>
      <c r="J364" s="62"/>
      <c r="L364" s="62"/>
      <c r="AA364" s="56"/>
      <c r="AB364" s="62"/>
    </row>
    <row r="365" spans="5:28">
      <c r="E365" s="62"/>
      <c r="F365" s="62"/>
      <c r="G365" s="62"/>
      <c r="I365" s="62"/>
      <c r="J365" s="62"/>
      <c r="L365" s="62"/>
      <c r="AA365" s="56"/>
      <c r="AB365" s="62"/>
    </row>
    <row r="366" spans="5:28">
      <c r="E366" s="62"/>
      <c r="F366" s="62"/>
      <c r="G366" s="62"/>
      <c r="I366" s="62"/>
      <c r="J366" s="62"/>
      <c r="L366" s="62"/>
      <c r="AA366" s="56"/>
      <c r="AB366" s="62"/>
    </row>
    <row r="367" spans="5:28">
      <c r="E367" s="62"/>
      <c r="F367" s="62"/>
      <c r="G367" s="62"/>
      <c r="I367" s="62"/>
      <c r="J367" s="62"/>
      <c r="L367" s="62"/>
      <c r="AA367" s="56"/>
      <c r="AB367" s="62"/>
    </row>
    <row r="368" spans="5:28">
      <c r="E368" s="62"/>
      <c r="F368" s="62"/>
      <c r="G368" s="62"/>
      <c r="I368" s="62"/>
      <c r="J368" s="62"/>
      <c r="L368" s="62"/>
      <c r="AA368" s="56"/>
      <c r="AB368" s="62"/>
    </row>
    <row r="369" spans="5:28">
      <c r="E369" s="62"/>
      <c r="F369" s="62"/>
      <c r="G369" s="62"/>
      <c r="I369" s="62"/>
      <c r="J369" s="62"/>
      <c r="L369" s="62"/>
      <c r="AA369" s="56"/>
      <c r="AB369" s="62"/>
    </row>
    <row r="370" spans="5:28">
      <c r="E370" s="62"/>
      <c r="F370" s="62"/>
      <c r="G370" s="62"/>
      <c r="I370" s="62"/>
      <c r="J370" s="62"/>
      <c r="L370" s="62"/>
      <c r="AA370" s="56"/>
      <c r="AB370" s="62"/>
    </row>
    <row r="371" spans="5:28">
      <c r="E371" s="62"/>
      <c r="F371" s="62"/>
      <c r="G371" s="62"/>
      <c r="I371" s="62"/>
      <c r="J371" s="62"/>
      <c r="L371" s="62"/>
      <c r="AA371" s="56"/>
      <c r="AB371" s="62"/>
    </row>
    <row r="372" spans="5:28">
      <c r="E372" s="62"/>
      <c r="F372" s="62"/>
      <c r="G372" s="62"/>
      <c r="I372" s="62"/>
      <c r="J372" s="62"/>
      <c r="L372" s="62"/>
      <c r="AA372" s="56"/>
      <c r="AB372" s="62"/>
    </row>
    <row r="373" spans="5:28">
      <c r="E373" s="62"/>
      <c r="F373" s="62"/>
      <c r="G373" s="62"/>
      <c r="I373" s="62"/>
      <c r="J373" s="62"/>
      <c r="L373" s="62"/>
      <c r="AA373" s="56"/>
      <c r="AB373" s="62"/>
    </row>
    <row r="374" spans="5:28">
      <c r="E374" s="62"/>
      <c r="F374" s="62"/>
      <c r="G374" s="62"/>
      <c r="I374" s="62"/>
      <c r="J374" s="62"/>
      <c r="L374" s="62"/>
      <c r="AA374" s="56"/>
      <c r="AB374" s="62"/>
    </row>
    <row r="375" spans="5:28">
      <c r="E375" s="62"/>
      <c r="F375" s="62"/>
      <c r="G375" s="62"/>
      <c r="I375" s="62"/>
      <c r="J375" s="62"/>
      <c r="L375" s="62"/>
      <c r="AA375" s="56"/>
      <c r="AB375" s="62"/>
    </row>
    <row r="376" spans="5:28">
      <c r="E376" s="62"/>
      <c r="F376" s="62"/>
      <c r="G376" s="62"/>
      <c r="I376" s="62"/>
      <c r="J376" s="62"/>
      <c r="L376" s="62"/>
      <c r="AA376" s="56"/>
      <c r="AB376" s="62"/>
    </row>
    <row r="377" spans="5:28">
      <c r="E377" s="62"/>
      <c r="F377" s="62"/>
      <c r="G377" s="62"/>
      <c r="I377" s="62"/>
      <c r="J377" s="62"/>
      <c r="L377" s="62"/>
      <c r="AA377" s="56"/>
      <c r="AB377" s="62"/>
    </row>
    <row r="378" spans="5:28">
      <c r="E378" s="62"/>
      <c r="F378" s="62"/>
      <c r="G378" s="62"/>
      <c r="I378" s="62"/>
      <c r="J378" s="62"/>
      <c r="L378" s="62"/>
      <c r="AA378" s="56"/>
      <c r="AB378" s="62"/>
    </row>
    <row r="379" spans="5:28">
      <c r="E379" s="62"/>
      <c r="F379" s="62"/>
      <c r="G379" s="62"/>
      <c r="I379" s="62"/>
      <c r="J379" s="62"/>
      <c r="L379" s="62"/>
      <c r="AA379" s="56"/>
      <c r="AB379" s="62"/>
    </row>
    <row r="380" spans="5:28">
      <c r="E380" s="62"/>
      <c r="F380" s="62"/>
      <c r="G380" s="62"/>
      <c r="I380" s="62"/>
      <c r="J380" s="62"/>
      <c r="L380" s="62"/>
      <c r="AA380" s="56"/>
      <c r="AB380" s="62"/>
    </row>
    <row r="381" spans="5:28">
      <c r="E381" s="62"/>
      <c r="F381" s="62"/>
      <c r="G381" s="62"/>
      <c r="I381" s="62"/>
      <c r="J381" s="62"/>
      <c r="L381" s="62"/>
      <c r="AA381" s="56"/>
      <c r="AB381" s="62"/>
    </row>
    <row r="382" spans="5:28">
      <c r="E382" s="62"/>
      <c r="F382" s="62"/>
      <c r="G382" s="62"/>
      <c r="I382" s="62"/>
      <c r="J382" s="62"/>
      <c r="L382" s="62"/>
      <c r="AA382" s="56"/>
      <c r="AB382" s="62"/>
    </row>
    <row r="383" spans="5:28">
      <c r="E383" s="62"/>
      <c r="F383" s="62"/>
      <c r="G383" s="62"/>
      <c r="I383" s="62"/>
      <c r="J383" s="62"/>
      <c r="L383" s="62"/>
      <c r="AA383" s="56"/>
      <c r="AB383" s="62"/>
    </row>
    <row r="384" spans="5:28">
      <c r="E384" s="62"/>
      <c r="F384" s="62"/>
      <c r="G384" s="62"/>
      <c r="I384" s="62"/>
      <c r="J384" s="62"/>
      <c r="L384" s="62"/>
      <c r="AA384" s="56"/>
      <c r="AB384" s="62"/>
    </row>
    <row r="385" spans="5:28">
      <c r="E385" s="62"/>
      <c r="F385" s="62"/>
      <c r="G385" s="62"/>
      <c r="I385" s="62"/>
      <c r="J385" s="62"/>
      <c r="L385" s="62"/>
      <c r="AA385" s="56"/>
      <c r="AB385" s="62"/>
    </row>
    <row r="386" spans="5:28">
      <c r="E386" s="62"/>
      <c r="F386" s="62"/>
      <c r="G386" s="62"/>
      <c r="I386" s="62"/>
      <c r="J386" s="62"/>
      <c r="L386" s="62"/>
      <c r="AA386" s="56"/>
      <c r="AB386" s="62"/>
    </row>
    <row r="387" spans="5:28">
      <c r="E387" s="62"/>
      <c r="F387" s="62"/>
      <c r="G387" s="62"/>
      <c r="I387" s="62"/>
      <c r="J387" s="62"/>
      <c r="L387" s="62"/>
      <c r="AA387" s="56"/>
      <c r="AB387" s="62"/>
    </row>
    <row r="388" spans="5:28">
      <c r="E388" s="62"/>
      <c r="F388" s="62"/>
      <c r="G388" s="62"/>
      <c r="I388" s="62"/>
      <c r="J388" s="62"/>
      <c r="L388" s="62"/>
      <c r="AA388" s="56"/>
      <c r="AB388" s="62"/>
    </row>
    <row r="389" spans="5:28">
      <c r="E389" s="62"/>
      <c r="F389" s="62"/>
      <c r="G389" s="62"/>
      <c r="I389" s="62"/>
      <c r="J389" s="62"/>
      <c r="L389" s="62"/>
      <c r="AA389" s="56"/>
      <c r="AB389" s="62"/>
    </row>
    <row r="390" spans="5:28">
      <c r="E390" s="62"/>
      <c r="F390" s="62"/>
      <c r="G390" s="62"/>
      <c r="I390" s="62"/>
      <c r="J390" s="62"/>
      <c r="L390" s="62"/>
      <c r="AA390" s="56"/>
      <c r="AB390" s="62"/>
    </row>
    <row r="391" spans="5:28">
      <c r="E391" s="62"/>
      <c r="F391" s="62"/>
      <c r="G391" s="62"/>
      <c r="I391" s="62"/>
      <c r="J391" s="62"/>
      <c r="L391" s="62"/>
      <c r="AA391" s="56"/>
      <c r="AB391" s="62"/>
    </row>
    <row r="392" spans="5:28">
      <c r="E392" s="62"/>
      <c r="F392" s="62"/>
      <c r="G392" s="62"/>
      <c r="I392" s="62"/>
      <c r="J392" s="62"/>
      <c r="L392" s="62"/>
      <c r="AA392" s="56"/>
      <c r="AB392" s="62"/>
    </row>
    <row r="393" spans="5:28">
      <c r="E393" s="62"/>
      <c r="F393" s="62"/>
      <c r="G393" s="62"/>
      <c r="I393" s="62"/>
      <c r="J393" s="62"/>
      <c r="L393" s="62"/>
      <c r="AA393" s="56"/>
      <c r="AB393" s="62"/>
    </row>
    <row r="394" spans="5:28">
      <c r="E394" s="62"/>
      <c r="F394" s="62"/>
      <c r="G394" s="62"/>
      <c r="I394" s="62"/>
      <c r="J394" s="62"/>
      <c r="L394" s="62"/>
      <c r="AA394" s="56"/>
      <c r="AB394" s="62"/>
    </row>
    <row r="395" spans="5:28">
      <c r="E395" s="62"/>
      <c r="F395" s="62"/>
      <c r="G395" s="62"/>
      <c r="I395" s="62"/>
      <c r="J395" s="62"/>
      <c r="L395" s="62"/>
      <c r="AA395" s="56"/>
      <c r="AB395" s="62"/>
    </row>
    <row r="396" spans="5:28">
      <c r="E396" s="62"/>
      <c r="F396" s="62"/>
      <c r="G396" s="62"/>
      <c r="I396" s="62"/>
      <c r="J396" s="62"/>
      <c r="L396" s="62"/>
      <c r="AA396" s="56"/>
      <c r="AB396" s="62"/>
    </row>
    <row r="397" spans="5:28">
      <c r="E397" s="62"/>
      <c r="F397" s="62"/>
      <c r="G397" s="62"/>
      <c r="I397" s="62"/>
      <c r="J397" s="62"/>
      <c r="L397" s="62"/>
      <c r="AA397" s="56"/>
      <c r="AB397" s="62"/>
    </row>
    <row r="398" spans="5:28">
      <c r="E398" s="62"/>
      <c r="F398" s="62"/>
      <c r="G398" s="62"/>
      <c r="I398" s="62"/>
      <c r="J398" s="62"/>
      <c r="L398" s="62"/>
      <c r="AA398" s="56"/>
      <c r="AB398" s="62"/>
    </row>
    <row r="399" spans="5:28">
      <c r="E399" s="62"/>
      <c r="F399" s="62"/>
      <c r="G399" s="62"/>
      <c r="I399" s="62"/>
      <c r="J399" s="62"/>
      <c r="L399" s="62"/>
      <c r="AA399" s="56"/>
      <c r="AB399" s="62"/>
    </row>
    <row r="400" spans="5:28">
      <c r="E400" s="62"/>
      <c r="F400" s="62"/>
      <c r="G400" s="62"/>
      <c r="I400" s="62"/>
      <c r="J400" s="62"/>
      <c r="L400" s="62"/>
      <c r="AA400" s="56"/>
      <c r="AB400" s="62"/>
    </row>
    <row r="401" spans="5:28">
      <c r="E401" s="62"/>
      <c r="F401" s="62"/>
      <c r="G401" s="62"/>
      <c r="I401" s="62"/>
      <c r="J401" s="62"/>
      <c r="L401" s="62"/>
      <c r="AA401" s="56"/>
      <c r="AB401" s="62"/>
    </row>
    <row r="402" spans="5:28">
      <c r="E402" s="62"/>
      <c r="F402" s="62"/>
      <c r="G402" s="62"/>
      <c r="I402" s="62"/>
      <c r="J402" s="62"/>
      <c r="L402" s="62"/>
      <c r="AA402" s="56"/>
      <c r="AB402" s="62"/>
    </row>
    <row r="403" spans="5:28">
      <c r="E403" s="62"/>
      <c r="F403" s="62"/>
      <c r="G403" s="62"/>
      <c r="I403" s="62"/>
      <c r="J403" s="62"/>
      <c r="L403" s="62"/>
      <c r="AA403" s="56"/>
      <c r="AB403" s="62"/>
    </row>
    <row r="404" spans="5:28">
      <c r="E404" s="62"/>
      <c r="F404" s="62"/>
      <c r="G404" s="62"/>
      <c r="I404" s="62"/>
      <c r="J404" s="62"/>
      <c r="L404" s="62"/>
      <c r="AA404" s="56"/>
      <c r="AB404" s="62"/>
    </row>
    <row r="405" spans="5:28">
      <c r="E405" s="62"/>
      <c r="F405" s="62"/>
      <c r="G405" s="62"/>
      <c r="I405" s="62"/>
      <c r="J405" s="62"/>
      <c r="L405" s="62"/>
      <c r="AA405" s="56"/>
      <c r="AB405" s="62"/>
    </row>
    <row r="406" spans="5:28">
      <c r="E406" s="62"/>
      <c r="F406" s="62"/>
      <c r="G406" s="62"/>
      <c r="I406" s="62"/>
      <c r="J406" s="62"/>
      <c r="L406" s="62"/>
      <c r="AA406" s="56"/>
      <c r="AB406" s="62"/>
    </row>
    <row r="407" spans="5:28">
      <c r="E407" s="62"/>
      <c r="F407" s="62"/>
      <c r="G407" s="62"/>
      <c r="I407" s="62"/>
      <c r="J407" s="62"/>
      <c r="L407" s="62"/>
      <c r="AA407" s="56"/>
      <c r="AB407" s="62"/>
    </row>
    <row r="408" spans="5:28">
      <c r="E408" s="62"/>
      <c r="F408" s="62"/>
      <c r="G408" s="62"/>
      <c r="I408" s="62"/>
      <c r="J408" s="62"/>
      <c r="L408" s="62"/>
      <c r="AA408" s="56"/>
      <c r="AB408" s="62"/>
    </row>
    <row r="409" spans="5:28">
      <c r="E409" s="62"/>
      <c r="F409" s="62"/>
      <c r="G409" s="62"/>
      <c r="I409" s="62"/>
      <c r="J409" s="62"/>
      <c r="L409" s="62"/>
      <c r="AA409" s="56"/>
      <c r="AB409" s="62"/>
    </row>
    <row r="410" spans="5:28">
      <c r="E410" s="62"/>
      <c r="F410" s="62"/>
      <c r="G410" s="62"/>
      <c r="I410" s="62"/>
      <c r="J410" s="62"/>
      <c r="L410" s="62"/>
      <c r="AA410" s="56"/>
      <c r="AB410" s="62"/>
    </row>
    <row r="411" spans="5:28">
      <c r="E411" s="62"/>
      <c r="F411" s="62"/>
      <c r="G411" s="62"/>
      <c r="I411" s="62"/>
      <c r="J411" s="62"/>
      <c r="L411" s="62"/>
      <c r="AA411" s="56"/>
      <c r="AB411" s="62"/>
    </row>
    <row r="412" spans="5:28">
      <c r="E412" s="62"/>
      <c r="F412" s="62"/>
      <c r="G412" s="62"/>
      <c r="I412" s="62"/>
      <c r="J412" s="62"/>
      <c r="L412" s="62"/>
      <c r="AA412" s="56"/>
      <c r="AB412" s="62"/>
    </row>
    <row r="413" spans="5:28">
      <c r="E413" s="62"/>
      <c r="F413" s="62"/>
      <c r="G413" s="62"/>
      <c r="I413" s="62"/>
      <c r="J413" s="62"/>
      <c r="L413" s="62"/>
      <c r="AA413" s="56"/>
      <c r="AB413" s="62"/>
    </row>
    <row r="414" spans="5:28">
      <c r="E414" s="62"/>
      <c r="F414" s="62"/>
      <c r="G414" s="62"/>
      <c r="I414" s="62"/>
      <c r="J414" s="62"/>
      <c r="L414" s="62"/>
      <c r="AA414" s="56"/>
      <c r="AB414" s="62"/>
    </row>
    <row r="415" spans="5:28">
      <c r="E415" s="62"/>
      <c r="F415" s="62"/>
      <c r="G415" s="62"/>
      <c r="I415" s="62"/>
      <c r="J415" s="62"/>
      <c r="L415" s="62"/>
      <c r="AA415" s="56"/>
      <c r="AB415" s="62"/>
    </row>
    <row r="416" spans="5:28">
      <c r="E416" s="62"/>
      <c r="F416" s="62"/>
      <c r="G416" s="62"/>
      <c r="I416" s="62"/>
      <c r="J416" s="62"/>
      <c r="L416" s="62"/>
      <c r="AA416" s="56"/>
      <c r="AB416" s="62"/>
    </row>
    <row r="417" spans="5:28">
      <c r="E417" s="62"/>
      <c r="F417" s="62"/>
      <c r="G417" s="62"/>
      <c r="I417" s="62"/>
      <c r="J417" s="62"/>
      <c r="L417" s="62"/>
      <c r="AA417" s="56"/>
      <c r="AB417" s="62"/>
    </row>
    <row r="418" spans="5:28">
      <c r="E418" s="62"/>
      <c r="F418" s="62"/>
      <c r="G418" s="62"/>
      <c r="I418" s="62"/>
      <c r="J418" s="62"/>
      <c r="L418" s="62"/>
      <c r="AA418" s="56"/>
      <c r="AB418" s="62"/>
    </row>
    <row r="419" spans="5:28">
      <c r="E419" s="62"/>
      <c r="F419" s="62"/>
      <c r="G419" s="62"/>
      <c r="I419" s="62"/>
      <c r="J419" s="62"/>
      <c r="L419" s="62"/>
      <c r="AA419" s="56"/>
      <c r="AB419" s="62"/>
    </row>
    <row r="420" spans="5:28">
      <c r="E420" s="62"/>
      <c r="F420" s="62"/>
      <c r="G420" s="62"/>
      <c r="I420" s="62"/>
      <c r="J420" s="62"/>
      <c r="L420" s="62"/>
      <c r="AA420" s="56"/>
      <c r="AB420" s="62"/>
    </row>
    <row r="421" spans="5:28">
      <c r="E421" s="62"/>
      <c r="F421" s="62"/>
      <c r="G421" s="62"/>
      <c r="I421" s="62"/>
      <c r="J421" s="62"/>
      <c r="L421" s="62"/>
      <c r="AA421" s="56"/>
      <c r="AB421" s="62"/>
    </row>
    <row r="422" spans="5:28">
      <c r="E422" s="62"/>
      <c r="F422" s="62"/>
      <c r="G422" s="62"/>
      <c r="I422" s="62"/>
      <c r="J422" s="62"/>
      <c r="L422" s="62"/>
      <c r="AA422" s="56"/>
      <c r="AB422" s="62"/>
    </row>
    <row r="423" spans="5:28">
      <c r="E423" s="62"/>
      <c r="F423" s="62"/>
      <c r="G423" s="62"/>
      <c r="I423" s="62"/>
      <c r="J423" s="62"/>
      <c r="L423" s="62"/>
      <c r="AA423" s="56"/>
      <c r="AB423" s="62"/>
    </row>
    <row r="424" spans="5:28">
      <c r="E424" s="62"/>
      <c r="F424" s="62"/>
      <c r="G424" s="62"/>
      <c r="I424" s="62"/>
      <c r="J424" s="62"/>
      <c r="L424" s="62"/>
      <c r="AA424" s="56"/>
      <c r="AB424" s="62"/>
    </row>
    <row r="425" spans="5:28">
      <c r="E425" s="62"/>
      <c r="F425" s="62"/>
      <c r="G425" s="62"/>
      <c r="I425" s="62"/>
      <c r="J425" s="62"/>
      <c r="L425" s="62"/>
      <c r="AA425" s="56"/>
      <c r="AB425" s="62"/>
    </row>
    <row r="426" spans="5:28">
      <c r="E426" s="62"/>
      <c r="F426" s="62"/>
      <c r="G426" s="62"/>
      <c r="I426" s="62"/>
      <c r="J426" s="62"/>
      <c r="L426" s="62"/>
      <c r="AA426" s="56"/>
      <c r="AB426" s="62"/>
    </row>
    <row r="427" spans="5:28">
      <c r="E427" s="62"/>
      <c r="F427" s="62"/>
      <c r="G427" s="62"/>
      <c r="I427" s="62"/>
      <c r="J427" s="62"/>
      <c r="L427" s="62"/>
      <c r="AA427" s="56"/>
      <c r="AB427" s="62"/>
    </row>
    <row r="428" spans="5:28">
      <c r="E428" s="62"/>
      <c r="F428" s="62"/>
      <c r="G428" s="62"/>
      <c r="I428" s="62"/>
      <c r="J428" s="62"/>
      <c r="L428" s="62"/>
      <c r="AA428" s="56"/>
      <c r="AB428" s="62"/>
    </row>
    <row r="429" spans="5:28">
      <c r="E429" s="62"/>
      <c r="F429" s="62"/>
      <c r="G429" s="62"/>
      <c r="I429" s="62"/>
      <c r="J429" s="62"/>
      <c r="L429" s="62"/>
      <c r="AA429" s="56"/>
      <c r="AB429" s="62"/>
    </row>
    <row r="430" spans="5:28">
      <c r="E430" s="62"/>
      <c r="F430" s="62"/>
      <c r="G430" s="62"/>
      <c r="I430" s="62"/>
      <c r="J430" s="62"/>
      <c r="L430" s="62"/>
      <c r="AA430" s="56"/>
      <c r="AB430" s="62"/>
    </row>
    <row r="431" spans="5:28">
      <c r="E431" s="62"/>
      <c r="F431" s="62"/>
      <c r="G431" s="62"/>
      <c r="I431" s="62"/>
      <c r="J431" s="62"/>
      <c r="L431" s="62"/>
      <c r="AA431" s="56"/>
      <c r="AB431" s="62"/>
    </row>
    <row r="432" spans="5:28">
      <c r="E432" s="62"/>
      <c r="F432" s="62"/>
      <c r="G432" s="62"/>
      <c r="I432" s="62"/>
      <c r="J432" s="62"/>
      <c r="L432" s="62"/>
      <c r="AA432" s="56"/>
      <c r="AB432" s="62"/>
    </row>
    <row r="433" spans="5:28">
      <c r="E433" s="62"/>
      <c r="F433" s="62"/>
      <c r="G433" s="62"/>
      <c r="I433" s="62"/>
      <c r="J433" s="62"/>
      <c r="L433" s="62"/>
      <c r="AA433" s="56"/>
      <c r="AB433" s="62"/>
    </row>
    <row r="434" spans="5:28">
      <c r="E434" s="62"/>
      <c r="F434" s="62"/>
      <c r="G434" s="62"/>
      <c r="I434" s="62"/>
      <c r="J434" s="62"/>
      <c r="L434" s="62"/>
      <c r="AA434" s="56"/>
      <c r="AB434" s="62"/>
    </row>
    <row r="435" spans="5:28">
      <c r="E435" s="62"/>
      <c r="F435" s="62"/>
      <c r="G435" s="62"/>
      <c r="I435" s="62"/>
      <c r="J435" s="62"/>
      <c r="L435" s="62"/>
      <c r="AA435" s="56"/>
      <c r="AB435" s="62"/>
    </row>
    <row r="436" spans="5:28">
      <c r="E436" s="62"/>
      <c r="F436" s="62"/>
      <c r="G436" s="62"/>
      <c r="I436" s="62"/>
      <c r="J436" s="62"/>
      <c r="L436" s="62"/>
      <c r="AA436" s="56"/>
      <c r="AB436" s="62"/>
    </row>
    <row r="437" spans="5:28">
      <c r="E437" s="62"/>
      <c r="F437" s="62"/>
      <c r="G437" s="62"/>
      <c r="I437" s="62"/>
      <c r="J437" s="62"/>
      <c r="L437" s="62"/>
      <c r="AA437" s="56"/>
      <c r="AB437" s="62"/>
    </row>
    <row r="438" spans="5:28">
      <c r="E438" s="62"/>
      <c r="F438" s="62"/>
      <c r="G438" s="62"/>
      <c r="I438" s="62"/>
      <c r="J438" s="62"/>
      <c r="L438" s="62"/>
      <c r="AA438" s="56"/>
      <c r="AB438" s="62"/>
    </row>
    <row r="439" spans="5:28">
      <c r="E439" s="62"/>
      <c r="F439" s="62"/>
      <c r="G439" s="62"/>
      <c r="I439" s="62"/>
      <c r="J439" s="62"/>
      <c r="L439" s="62"/>
      <c r="AA439" s="56"/>
      <c r="AB439" s="62"/>
    </row>
    <row r="440" spans="5:28">
      <c r="E440" s="62"/>
      <c r="F440" s="62"/>
      <c r="G440" s="62"/>
      <c r="I440" s="62"/>
      <c r="J440" s="62"/>
      <c r="L440" s="62"/>
      <c r="AA440" s="56"/>
      <c r="AB440" s="62"/>
    </row>
    <row r="441" spans="5:28">
      <c r="E441" s="62"/>
      <c r="F441" s="62"/>
      <c r="G441" s="62"/>
      <c r="I441" s="62"/>
      <c r="J441" s="62"/>
      <c r="L441" s="62"/>
      <c r="AA441" s="56"/>
      <c r="AB441" s="62"/>
    </row>
    <row r="442" spans="5:28">
      <c r="E442" s="62"/>
      <c r="F442" s="62"/>
      <c r="G442" s="62"/>
      <c r="I442" s="62"/>
      <c r="J442" s="62"/>
      <c r="L442" s="62"/>
      <c r="AA442" s="56"/>
      <c r="AB442" s="62"/>
    </row>
    <row r="443" spans="5:28">
      <c r="E443" s="62"/>
      <c r="F443" s="62"/>
      <c r="G443" s="62"/>
      <c r="I443" s="62"/>
      <c r="J443" s="62"/>
      <c r="L443" s="62"/>
      <c r="AA443" s="56"/>
      <c r="AB443" s="62"/>
    </row>
    <row r="444" spans="5:28">
      <c r="E444" s="62"/>
      <c r="F444" s="62"/>
      <c r="G444" s="62"/>
      <c r="I444" s="62"/>
      <c r="J444" s="62"/>
      <c r="L444" s="62"/>
      <c r="AA444" s="56"/>
      <c r="AB444" s="62"/>
    </row>
    <row r="445" spans="5:28">
      <c r="E445" s="62"/>
      <c r="F445" s="62"/>
      <c r="G445" s="62"/>
      <c r="I445" s="62"/>
      <c r="J445" s="62"/>
      <c r="L445" s="62"/>
      <c r="AA445" s="56"/>
      <c r="AB445" s="62"/>
    </row>
    <row r="446" spans="5:28">
      <c r="E446" s="62"/>
      <c r="F446" s="62"/>
      <c r="G446" s="62"/>
      <c r="I446" s="62"/>
      <c r="J446" s="62"/>
      <c r="L446" s="62"/>
      <c r="AA446" s="56"/>
      <c r="AB446" s="62"/>
    </row>
    <row r="447" spans="5:28">
      <c r="E447" s="62"/>
      <c r="F447" s="62"/>
      <c r="G447" s="62"/>
      <c r="I447" s="62"/>
      <c r="J447" s="62"/>
      <c r="L447" s="62"/>
      <c r="AA447" s="56"/>
      <c r="AB447" s="62"/>
    </row>
    <row r="448" spans="5:28">
      <c r="E448" s="62"/>
      <c r="F448" s="62"/>
      <c r="G448" s="62"/>
      <c r="I448" s="62"/>
      <c r="J448" s="62"/>
      <c r="L448" s="62"/>
      <c r="AA448" s="56"/>
      <c r="AB448" s="62"/>
    </row>
    <row r="449" spans="5:28">
      <c r="E449" s="62"/>
      <c r="F449" s="62"/>
      <c r="G449" s="62"/>
      <c r="I449" s="62"/>
      <c r="J449" s="62"/>
      <c r="L449" s="62"/>
      <c r="AA449" s="56"/>
      <c r="AB449" s="62"/>
    </row>
    <row r="450" spans="5:28">
      <c r="E450" s="62"/>
      <c r="F450" s="62"/>
      <c r="G450" s="62"/>
      <c r="I450" s="62"/>
      <c r="J450" s="62"/>
      <c r="L450" s="62"/>
      <c r="AA450" s="56"/>
      <c r="AB450" s="62"/>
    </row>
    <row r="451" spans="5:28">
      <c r="E451" s="62"/>
      <c r="F451" s="62"/>
      <c r="G451" s="62"/>
      <c r="I451" s="62"/>
      <c r="J451" s="62"/>
      <c r="L451" s="62"/>
      <c r="AA451" s="56"/>
      <c r="AB451" s="62"/>
    </row>
    <row r="452" spans="5:28">
      <c r="E452" s="62"/>
      <c r="F452" s="62"/>
      <c r="G452" s="62"/>
      <c r="I452" s="62"/>
      <c r="J452" s="62"/>
      <c r="L452" s="62"/>
      <c r="AA452" s="56"/>
      <c r="AB452" s="62"/>
    </row>
    <row r="453" spans="5:28">
      <c r="E453" s="62"/>
      <c r="F453" s="62"/>
      <c r="G453" s="62"/>
      <c r="I453" s="62"/>
      <c r="J453" s="62"/>
      <c r="L453" s="62"/>
      <c r="AA453" s="56"/>
      <c r="AB453" s="62"/>
    </row>
    <row r="454" spans="5:28">
      <c r="E454" s="62"/>
      <c r="F454" s="62"/>
      <c r="G454" s="62"/>
      <c r="I454" s="62"/>
      <c r="J454" s="62"/>
      <c r="L454" s="62"/>
      <c r="AA454" s="56"/>
      <c r="AB454" s="62"/>
    </row>
    <row r="455" spans="5:28">
      <c r="E455" s="62"/>
      <c r="F455" s="62"/>
      <c r="G455" s="62"/>
      <c r="I455" s="62"/>
      <c r="J455" s="62"/>
      <c r="L455" s="62"/>
      <c r="AA455" s="56"/>
      <c r="AB455" s="62"/>
    </row>
    <row r="456" spans="5:28">
      <c r="E456" s="62"/>
      <c r="F456" s="62"/>
      <c r="G456" s="62"/>
      <c r="I456" s="62"/>
      <c r="J456" s="62"/>
      <c r="L456" s="62"/>
      <c r="AA456" s="56"/>
      <c r="AB456" s="62"/>
    </row>
    <row r="457" spans="5:28">
      <c r="E457" s="62"/>
      <c r="F457" s="62"/>
      <c r="G457" s="62"/>
      <c r="I457" s="62"/>
      <c r="J457" s="62"/>
      <c r="L457" s="62"/>
      <c r="AA457" s="56"/>
      <c r="AB457" s="62"/>
    </row>
    <row r="458" spans="5:28">
      <c r="E458" s="62"/>
      <c r="F458" s="62"/>
      <c r="G458" s="62"/>
      <c r="I458" s="62"/>
      <c r="J458" s="62"/>
      <c r="L458" s="62"/>
      <c r="AA458" s="56"/>
      <c r="AB458" s="62"/>
    </row>
    <row r="459" spans="5:28">
      <c r="E459" s="62"/>
      <c r="F459" s="62"/>
      <c r="G459" s="62"/>
      <c r="I459" s="62"/>
      <c r="J459" s="62"/>
      <c r="L459" s="62"/>
      <c r="AA459" s="56"/>
      <c r="AB459" s="62"/>
    </row>
    <row r="460" spans="5:28">
      <c r="E460" s="62"/>
      <c r="F460" s="62"/>
      <c r="G460" s="62"/>
      <c r="I460" s="62"/>
      <c r="J460" s="62"/>
      <c r="L460" s="62"/>
      <c r="AA460" s="56"/>
      <c r="AB460" s="62"/>
    </row>
    <row r="461" spans="5:28">
      <c r="E461" s="62"/>
      <c r="F461" s="62"/>
      <c r="G461" s="62"/>
      <c r="I461" s="62"/>
      <c r="J461" s="62"/>
      <c r="L461" s="62"/>
      <c r="AA461" s="56"/>
      <c r="AB461" s="62"/>
    </row>
    <row r="462" spans="5:28">
      <c r="E462" s="62"/>
      <c r="F462" s="62"/>
      <c r="G462" s="62"/>
      <c r="I462" s="62"/>
      <c r="J462" s="62"/>
      <c r="L462" s="62"/>
      <c r="AA462" s="56"/>
      <c r="AB462" s="62"/>
    </row>
    <row r="463" spans="5:28">
      <c r="E463" s="62"/>
      <c r="F463" s="62"/>
      <c r="G463" s="62"/>
      <c r="I463" s="62"/>
      <c r="J463" s="62"/>
      <c r="L463" s="62"/>
      <c r="AA463" s="56"/>
      <c r="AB463" s="62"/>
    </row>
    <row r="464" spans="5:28">
      <c r="E464" s="62"/>
      <c r="F464" s="62"/>
      <c r="G464" s="62"/>
      <c r="I464" s="62"/>
      <c r="J464" s="62"/>
      <c r="L464" s="62"/>
      <c r="AA464" s="56"/>
      <c r="AB464" s="62"/>
    </row>
    <row r="465" spans="5:28">
      <c r="E465" s="62"/>
      <c r="F465" s="62"/>
      <c r="G465" s="62"/>
      <c r="I465" s="62"/>
      <c r="J465" s="62"/>
      <c r="L465" s="62"/>
      <c r="AA465" s="56"/>
      <c r="AB465" s="62"/>
    </row>
    <row r="466" spans="5:28">
      <c r="E466" s="62"/>
      <c r="F466" s="62"/>
      <c r="G466" s="62"/>
      <c r="I466" s="62"/>
      <c r="J466" s="62"/>
      <c r="L466" s="62"/>
      <c r="AA466" s="56"/>
      <c r="AB466" s="62"/>
    </row>
    <row r="467" spans="5:28">
      <c r="E467" s="62"/>
      <c r="F467" s="62"/>
      <c r="G467" s="62"/>
      <c r="I467" s="62"/>
      <c r="J467" s="62"/>
      <c r="L467" s="62"/>
      <c r="AA467" s="56"/>
      <c r="AB467" s="62"/>
    </row>
    <row r="468" spans="5:28">
      <c r="E468" s="62"/>
      <c r="F468" s="62"/>
      <c r="G468" s="62"/>
      <c r="I468" s="62"/>
      <c r="J468" s="62"/>
      <c r="L468" s="62"/>
      <c r="AA468" s="56"/>
      <c r="AB468" s="62"/>
    </row>
    <row r="469" spans="5:28">
      <c r="E469" s="62"/>
      <c r="F469" s="62"/>
      <c r="G469" s="62"/>
      <c r="I469" s="62"/>
      <c r="J469" s="62"/>
      <c r="L469" s="62"/>
      <c r="AA469" s="56"/>
      <c r="AB469" s="62"/>
    </row>
    <row r="470" spans="5:28">
      <c r="E470" s="62"/>
      <c r="F470" s="62"/>
      <c r="G470" s="62"/>
      <c r="I470" s="62"/>
      <c r="J470" s="62"/>
      <c r="L470" s="62"/>
      <c r="AA470" s="56"/>
      <c r="AB470" s="62"/>
    </row>
    <row r="471" spans="5:28">
      <c r="E471" s="62"/>
      <c r="F471" s="62"/>
      <c r="G471" s="62"/>
      <c r="I471" s="62"/>
      <c r="J471" s="62"/>
      <c r="L471" s="62"/>
      <c r="AA471" s="56"/>
      <c r="AB471" s="62"/>
    </row>
    <row r="472" spans="5:28">
      <c r="E472" s="62"/>
      <c r="F472" s="62"/>
      <c r="G472" s="62"/>
      <c r="I472" s="62"/>
      <c r="J472" s="62"/>
      <c r="L472" s="62"/>
      <c r="AA472" s="56"/>
      <c r="AB472" s="62"/>
    </row>
    <row r="473" spans="5:28">
      <c r="E473" s="62"/>
      <c r="F473" s="62"/>
      <c r="G473" s="62"/>
      <c r="I473" s="62"/>
      <c r="J473" s="62"/>
      <c r="L473" s="62"/>
      <c r="AA473" s="56"/>
      <c r="AB473" s="62"/>
    </row>
    <row r="474" spans="5:28">
      <c r="E474" s="62"/>
      <c r="F474" s="62"/>
      <c r="G474" s="62"/>
      <c r="I474" s="62"/>
      <c r="J474" s="62"/>
      <c r="L474" s="62"/>
      <c r="AA474" s="56"/>
      <c r="AB474" s="62"/>
    </row>
    <row r="475" spans="5:28">
      <c r="E475" s="62"/>
      <c r="F475" s="62"/>
      <c r="G475" s="62"/>
      <c r="I475" s="62"/>
      <c r="J475" s="62"/>
      <c r="L475" s="62"/>
      <c r="AA475" s="56"/>
      <c r="AB475" s="62"/>
    </row>
    <row r="476" spans="5:28">
      <c r="E476" s="62"/>
      <c r="F476" s="62"/>
      <c r="G476" s="62"/>
      <c r="I476" s="62"/>
      <c r="J476" s="62"/>
      <c r="L476" s="62"/>
      <c r="AA476" s="56"/>
      <c r="AB476" s="62"/>
    </row>
    <row r="477" spans="5:28">
      <c r="E477" s="62"/>
      <c r="F477" s="62"/>
      <c r="G477" s="62"/>
      <c r="I477" s="62"/>
      <c r="J477" s="62"/>
      <c r="L477" s="62"/>
      <c r="AA477" s="56"/>
      <c r="AB477" s="62"/>
    </row>
    <row r="478" spans="5:28">
      <c r="E478" s="62"/>
      <c r="F478" s="62"/>
      <c r="G478" s="62"/>
      <c r="I478" s="62"/>
      <c r="J478" s="62"/>
      <c r="L478" s="62"/>
      <c r="AA478" s="56"/>
      <c r="AB478" s="62"/>
    </row>
    <row r="479" spans="5:28">
      <c r="E479" s="62"/>
      <c r="F479" s="62"/>
      <c r="G479" s="62"/>
      <c r="I479" s="62"/>
      <c r="J479" s="62"/>
      <c r="L479" s="62"/>
      <c r="AA479" s="56"/>
      <c r="AB479" s="62"/>
    </row>
    <row r="480" spans="5:28">
      <c r="E480" s="62"/>
      <c r="F480" s="62"/>
      <c r="G480" s="62"/>
      <c r="I480" s="62"/>
      <c r="J480" s="62"/>
      <c r="L480" s="62"/>
      <c r="AA480" s="56"/>
      <c r="AB480" s="62"/>
    </row>
    <row r="481" spans="5:28">
      <c r="E481" s="62"/>
      <c r="F481" s="62"/>
      <c r="G481" s="62"/>
      <c r="I481" s="62"/>
      <c r="J481" s="62"/>
      <c r="L481" s="62"/>
      <c r="AA481" s="56"/>
      <c r="AB481" s="62"/>
    </row>
    <row r="482" spans="5:28">
      <c r="E482" s="62"/>
      <c r="F482" s="62"/>
      <c r="G482" s="62"/>
      <c r="I482" s="62"/>
      <c r="J482" s="62"/>
      <c r="L482" s="62"/>
      <c r="AA482" s="56"/>
      <c r="AB482" s="62"/>
    </row>
    <row r="483" spans="5:28">
      <c r="E483" s="62"/>
      <c r="F483" s="62"/>
      <c r="G483" s="62"/>
      <c r="I483" s="62"/>
      <c r="J483" s="62"/>
      <c r="L483" s="62"/>
      <c r="AA483" s="56"/>
      <c r="AB483" s="62"/>
    </row>
    <row r="484" spans="5:28">
      <c r="E484" s="62"/>
      <c r="F484" s="62"/>
      <c r="G484" s="62"/>
      <c r="I484" s="62"/>
      <c r="J484" s="62"/>
      <c r="L484" s="62"/>
      <c r="AA484" s="56"/>
      <c r="AB484" s="62"/>
    </row>
    <row r="485" spans="5:28">
      <c r="E485" s="62"/>
      <c r="F485" s="62"/>
      <c r="G485" s="62"/>
      <c r="I485" s="62"/>
      <c r="J485" s="62"/>
      <c r="L485" s="62"/>
      <c r="AA485" s="56"/>
      <c r="AB485" s="62"/>
    </row>
    <row r="486" spans="5:28">
      <c r="E486" s="62"/>
      <c r="F486" s="62"/>
      <c r="G486" s="62"/>
      <c r="I486" s="62"/>
      <c r="J486" s="62"/>
      <c r="L486" s="62"/>
      <c r="AA486" s="56"/>
      <c r="AB486" s="62"/>
    </row>
    <row r="487" spans="5:28">
      <c r="E487" s="62"/>
      <c r="F487" s="62"/>
      <c r="G487" s="62"/>
      <c r="I487" s="62"/>
      <c r="J487" s="62"/>
      <c r="L487" s="62"/>
      <c r="AA487" s="56"/>
      <c r="AB487" s="62"/>
    </row>
    <row r="488" spans="5:28">
      <c r="E488" s="62"/>
      <c r="F488" s="62"/>
      <c r="G488" s="62"/>
      <c r="I488" s="62"/>
      <c r="J488" s="62"/>
      <c r="L488" s="62"/>
      <c r="AA488" s="56"/>
      <c r="AB488" s="62"/>
    </row>
    <row r="489" spans="5:28">
      <c r="E489" s="62"/>
      <c r="F489" s="62"/>
      <c r="G489" s="62"/>
      <c r="I489" s="62"/>
      <c r="J489" s="62"/>
      <c r="L489" s="62"/>
      <c r="AA489" s="56"/>
      <c r="AB489" s="62"/>
    </row>
    <row r="490" spans="5:28">
      <c r="E490" s="62"/>
      <c r="F490" s="62"/>
      <c r="G490" s="62"/>
      <c r="I490" s="62"/>
      <c r="J490" s="62"/>
      <c r="L490" s="62"/>
      <c r="AA490" s="56"/>
      <c r="AB490" s="62"/>
    </row>
    <row r="491" spans="5:28">
      <c r="E491" s="62"/>
      <c r="F491" s="62"/>
      <c r="G491" s="62"/>
      <c r="I491" s="62"/>
      <c r="J491" s="62"/>
      <c r="L491" s="62"/>
      <c r="AA491" s="56"/>
      <c r="AB491" s="62"/>
    </row>
    <row r="492" spans="5:28">
      <c r="E492" s="62"/>
      <c r="F492" s="62"/>
      <c r="G492" s="62"/>
      <c r="I492" s="62"/>
      <c r="J492" s="62"/>
      <c r="L492" s="62"/>
      <c r="AA492" s="56"/>
      <c r="AB492" s="62"/>
    </row>
    <row r="493" spans="5:28">
      <c r="E493" s="62"/>
      <c r="F493" s="62"/>
      <c r="G493" s="62"/>
      <c r="I493" s="62"/>
      <c r="J493" s="62"/>
      <c r="L493" s="62"/>
      <c r="AA493" s="56"/>
      <c r="AB493" s="62"/>
    </row>
    <row r="494" spans="5:28">
      <c r="E494" s="62"/>
      <c r="F494" s="62"/>
      <c r="G494" s="62"/>
      <c r="I494" s="62"/>
      <c r="J494" s="62"/>
      <c r="L494" s="62"/>
      <c r="AA494" s="56"/>
      <c r="AB494" s="62"/>
    </row>
    <row r="495" spans="5:28">
      <c r="E495" s="62"/>
      <c r="F495" s="62"/>
      <c r="G495" s="62"/>
      <c r="I495" s="62"/>
      <c r="J495" s="62"/>
      <c r="L495" s="62"/>
      <c r="AA495" s="56"/>
      <c r="AB495" s="62"/>
    </row>
    <row r="496" spans="5:28">
      <c r="E496" s="62"/>
      <c r="F496" s="62"/>
      <c r="G496" s="62"/>
      <c r="I496" s="62"/>
      <c r="J496" s="62"/>
      <c r="L496" s="62"/>
      <c r="AA496" s="56"/>
      <c r="AB496" s="62"/>
    </row>
    <row r="497" spans="5:28">
      <c r="E497" s="62"/>
      <c r="F497" s="62"/>
      <c r="G497" s="62"/>
      <c r="I497" s="62"/>
      <c r="J497" s="62"/>
      <c r="L497" s="62"/>
      <c r="AA497" s="56"/>
      <c r="AB497" s="62"/>
    </row>
    <row r="498" spans="5:28">
      <c r="E498" s="62"/>
      <c r="F498" s="62"/>
      <c r="G498" s="62"/>
      <c r="I498" s="62"/>
      <c r="J498" s="62"/>
      <c r="L498" s="62"/>
      <c r="AA498" s="56"/>
      <c r="AB498" s="62"/>
    </row>
    <row r="499" spans="5:28">
      <c r="E499" s="62"/>
      <c r="F499" s="62"/>
      <c r="G499" s="62"/>
      <c r="I499" s="62"/>
      <c r="J499" s="62"/>
      <c r="L499" s="62"/>
      <c r="AA499" s="56"/>
      <c r="AB499" s="62"/>
    </row>
    <row r="500" spans="5:28">
      <c r="E500" s="62"/>
      <c r="F500" s="62"/>
      <c r="G500" s="62"/>
      <c r="I500" s="62"/>
      <c r="J500" s="62"/>
      <c r="L500" s="62"/>
      <c r="AA500" s="56"/>
      <c r="AB500" s="62"/>
    </row>
    <row r="501" spans="5:28">
      <c r="E501" s="62"/>
      <c r="F501" s="62"/>
      <c r="G501" s="62"/>
      <c r="I501" s="62"/>
      <c r="J501" s="62"/>
      <c r="AA501" s="56"/>
      <c r="AB501" s="62"/>
    </row>
    <row r="502" spans="5:28">
      <c r="E502" s="62"/>
      <c r="F502" s="62"/>
      <c r="G502" s="62"/>
      <c r="I502" s="62"/>
      <c r="J502" s="62"/>
      <c r="AA502" s="56"/>
      <c r="AB502" s="62"/>
    </row>
    <row r="503" spans="5:28">
      <c r="E503" s="62"/>
      <c r="F503" s="62"/>
      <c r="G503" s="62"/>
      <c r="I503" s="62"/>
      <c r="J503" s="62"/>
      <c r="AA503" s="56"/>
      <c r="AB503" s="62"/>
    </row>
    <row r="504" spans="5:28">
      <c r="E504" s="62"/>
      <c r="F504" s="62"/>
      <c r="G504" s="62"/>
      <c r="I504" s="62"/>
      <c r="J504" s="62"/>
      <c r="AA504" s="56"/>
      <c r="AB504" s="62"/>
    </row>
    <row r="505" spans="5:28">
      <c r="E505" s="62"/>
      <c r="F505" s="62"/>
      <c r="G505" s="62"/>
      <c r="I505" s="62"/>
      <c r="J505" s="62"/>
      <c r="AA505" s="56"/>
      <c r="AB505" s="62"/>
    </row>
    <row r="506" spans="5:28">
      <c r="E506" s="62"/>
      <c r="G506" s="62"/>
      <c r="I506" s="62"/>
      <c r="J506" s="62"/>
      <c r="AA506" s="56"/>
      <c r="AB506" s="62"/>
    </row>
    <row r="507" spans="5:28">
      <c r="E507" s="62"/>
      <c r="G507" s="62"/>
      <c r="I507" s="62"/>
      <c r="J507" s="62"/>
      <c r="AA507" s="56"/>
      <c r="AB507" s="62"/>
    </row>
    <row r="508" spans="5:28">
      <c r="E508" s="62"/>
      <c r="I508" s="62"/>
      <c r="J508" s="62"/>
      <c r="AA508" s="56"/>
      <c r="AB508" s="62"/>
    </row>
    <row r="509" spans="5:28">
      <c r="E509" s="62"/>
      <c r="I509" s="62"/>
      <c r="J509" s="62"/>
      <c r="AA509" s="56"/>
      <c r="AB509" s="62"/>
    </row>
    <row r="510" spans="5:28">
      <c r="E510" s="62"/>
      <c r="AA510" s="56"/>
      <c r="AB510" s="62"/>
    </row>
    <row r="511" spans="5:28">
      <c r="E511" s="62"/>
      <c r="AA511" s="56"/>
      <c r="AB511" s="62"/>
    </row>
    <row r="512" spans="5:28">
      <c r="E512" s="62"/>
      <c r="AA512" s="56"/>
      <c r="AB512" s="62"/>
    </row>
    <row r="513" spans="27:28">
      <c r="AA513" s="56"/>
      <c r="AB513" s="62"/>
    </row>
    <row r="514" spans="27:28">
      <c r="AA514" s="56"/>
      <c r="AB514" s="62"/>
    </row>
    <row r="515" spans="27:28">
      <c r="AA515" s="56"/>
      <c r="AB515" s="62"/>
    </row>
    <row r="516" spans="27:28">
      <c r="AA516" s="56"/>
      <c r="AB516" s="62"/>
    </row>
    <row r="517" spans="27:28">
      <c r="AA517" s="56"/>
      <c r="AB517" s="62"/>
    </row>
    <row r="518" spans="27:28">
      <c r="AA518" s="56"/>
      <c r="AB518" s="62"/>
    </row>
    <row r="519" spans="27:28">
      <c r="AA519" s="56"/>
      <c r="AB519" s="62"/>
    </row>
    <row r="520" spans="27:28">
      <c r="AA520" s="56"/>
      <c r="AB520" s="62"/>
    </row>
    <row r="521" spans="27:28">
      <c r="AA521" s="56"/>
      <c r="AB521" s="62"/>
    </row>
    <row r="522" spans="27:28">
      <c r="AA522" s="56"/>
      <c r="AB522" s="62"/>
    </row>
    <row r="523" spans="27:28">
      <c r="AA523" s="56"/>
      <c r="AB523" s="62"/>
    </row>
    <row r="524" spans="27:28">
      <c r="AA524" s="56"/>
      <c r="AB524" s="62"/>
    </row>
    <row r="525" spans="27:28">
      <c r="AA525" s="56"/>
      <c r="AB525" s="62"/>
    </row>
    <row r="526" spans="27:28">
      <c r="AA526" s="56"/>
      <c r="AB526" s="62"/>
    </row>
    <row r="527" spans="27:28">
      <c r="AA527" s="56"/>
      <c r="AB527" s="62"/>
    </row>
    <row r="528" spans="27:28">
      <c r="AA528" s="56"/>
      <c r="AB528" s="62"/>
    </row>
    <row r="529" spans="27:28">
      <c r="AA529" s="56"/>
      <c r="AB529" s="62"/>
    </row>
    <row r="530" spans="27:28">
      <c r="AA530" s="56"/>
      <c r="AB530" s="62"/>
    </row>
    <row r="531" spans="27:28">
      <c r="AA531" s="56"/>
      <c r="AB531" s="62"/>
    </row>
    <row r="532" spans="27:28">
      <c r="AA532" s="56"/>
      <c r="AB532" s="62"/>
    </row>
    <row r="533" spans="27:28">
      <c r="AA533" s="56"/>
      <c r="AB533" s="62"/>
    </row>
    <row r="534" spans="27:28">
      <c r="AA534" s="56"/>
      <c r="AB534" s="62"/>
    </row>
    <row r="535" spans="27:28">
      <c r="AA535" s="56"/>
      <c r="AB535" s="62"/>
    </row>
    <row r="536" spans="27:28">
      <c r="AA536" s="56"/>
      <c r="AB536" s="62"/>
    </row>
    <row r="537" spans="27:28">
      <c r="AA537" s="56"/>
      <c r="AB537" s="62"/>
    </row>
    <row r="538" spans="27:28">
      <c r="AA538" s="56"/>
      <c r="AB538" s="62"/>
    </row>
    <row r="539" spans="27:28">
      <c r="AA539" s="56"/>
      <c r="AB539" s="62"/>
    </row>
    <row r="540" spans="27:28">
      <c r="AA540" s="56"/>
      <c r="AB540" s="62"/>
    </row>
    <row r="541" spans="27:28">
      <c r="AA541" s="56"/>
      <c r="AB541" s="62"/>
    </row>
    <row r="542" spans="27:28">
      <c r="AA542" s="56"/>
      <c r="AB542" s="62"/>
    </row>
    <row r="543" spans="27:28">
      <c r="AA543" s="56"/>
      <c r="AB543" s="62"/>
    </row>
    <row r="544" spans="27:28">
      <c r="AA544" s="56"/>
      <c r="AB544" s="62"/>
    </row>
    <row r="545" spans="27:28">
      <c r="AA545" s="56"/>
      <c r="AB545" s="62"/>
    </row>
    <row r="546" spans="27:28">
      <c r="AA546" s="56"/>
      <c r="AB546" s="62"/>
    </row>
    <row r="547" spans="27:28">
      <c r="AA547" s="56"/>
      <c r="AB547" s="62"/>
    </row>
    <row r="548" spans="27:28">
      <c r="AA548" s="56"/>
      <c r="AB548" s="62"/>
    </row>
    <row r="549" spans="27:28">
      <c r="AA549" s="56"/>
      <c r="AB549" s="62"/>
    </row>
    <row r="550" spans="27:28">
      <c r="AA550" s="56"/>
      <c r="AB550" s="62"/>
    </row>
    <row r="551" spans="27:28">
      <c r="AA551" s="56"/>
      <c r="AB551" s="62"/>
    </row>
    <row r="552" spans="27:28">
      <c r="AA552" s="56"/>
      <c r="AB552" s="62"/>
    </row>
    <row r="553" spans="27:28">
      <c r="AA553" s="56"/>
      <c r="AB553" s="62"/>
    </row>
    <row r="554" spans="27:28">
      <c r="AA554" s="56"/>
      <c r="AB554" s="62"/>
    </row>
    <row r="555" spans="27:28">
      <c r="AA555" s="56"/>
      <c r="AB555" s="62"/>
    </row>
    <row r="556" spans="27:28">
      <c r="AA556" s="56"/>
      <c r="AB556" s="62"/>
    </row>
    <row r="557" spans="27:28">
      <c r="AA557" s="56"/>
      <c r="AB557" s="62"/>
    </row>
    <row r="558" spans="27:28">
      <c r="AA558" s="56"/>
      <c r="AB558" s="62"/>
    </row>
    <row r="559" spans="27:28">
      <c r="AA559" s="56"/>
      <c r="AB559" s="62"/>
    </row>
    <row r="560" spans="27:28">
      <c r="AA560" s="56"/>
      <c r="AB560" s="62"/>
    </row>
    <row r="561" spans="27:28">
      <c r="AA561" s="56"/>
      <c r="AB561" s="62"/>
    </row>
    <row r="562" spans="27:28">
      <c r="AA562" s="56"/>
      <c r="AB562" s="62"/>
    </row>
    <row r="563" spans="27:28">
      <c r="AA563" s="56"/>
      <c r="AB563" s="62"/>
    </row>
    <row r="564" spans="27:28">
      <c r="AA564" s="56"/>
      <c r="AB564" s="62"/>
    </row>
    <row r="565" spans="27:28">
      <c r="AA565" s="56"/>
      <c r="AB565" s="62"/>
    </row>
    <row r="566" spans="27:28">
      <c r="AA566" s="56"/>
      <c r="AB566" s="62"/>
    </row>
    <row r="567" spans="27:28">
      <c r="AA567" s="56"/>
      <c r="AB567" s="62"/>
    </row>
    <row r="568" spans="27:28">
      <c r="AA568" s="56"/>
      <c r="AB568" s="62"/>
    </row>
    <row r="569" spans="27:28">
      <c r="AA569" s="56"/>
      <c r="AB569" s="62"/>
    </row>
    <row r="570" spans="27:28">
      <c r="AA570" s="56"/>
      <c r="AB570" s="62"/>
    </row>
    <row r="571" spans="27:28">
      <c r="AA571" s="56"/>
      <c r="AB571" s="62"/>
    </row>
    <row r="572" spans="27:28">
      <c r="AA572" s="56"/>
      <c r="AB572" s="62"/>
    </row>
    <row r="573" spans="27:28">
      <c r="AA573" s="56"/>
      <c r="AB573" s="62"/>
    </row>
    <row r="574" spans="27:28">
      <c r="AA574" s="56"/>
      <c r="AB574" s="62"/>
    </row>
    <row r="575" spans="27:28">
      <c r="AA575" s="56"/>
      <c r="AB575" s="62"/>
    </row>
    <row r="576" spans="27:28">
      <c r="AA576" s="56"/>
      <c r="AB576" s="62"/>
    </row>
    <row r="577" spans="27:28">
      <c r="AA577" s="56"/>
      <c r="AB577" s="62"/>
    </row>
    <row r="578" spans="27:28">
      <c r="AA578" s="56"/>
      <c r="AB578" s="62"/>
    </row>
    <row r="579" spans="27:28">
      <c r="AA579" s="56"/>
      <c r="AB579" s="62"/>
    </row>
    <row r="580" spans="27:28">
      <c r="AA580" s="56"/>
      <c r="AB580" s="62"/>
    </row>
    <row r="581" spans="27:28">
      <c r="AA581" s="56"/>
      <c r="AB581" s="62"/>
    </row>
    <row r="582" spans="27:28">
      <c r="AA582" s="56"/>
      <c r="AB582" s="62"/>
    </row>
    <row r="583" spans="27:28">
      <c r="AA583" s="56"/>
      <c r="AB583" s="62"/>
    </row>
    <row r="584" spans="27:28">
      <c r="AA584" s="56"/>
      <c r="AB584" s="62"/>
    </row>
    <row r="585" spans="27:28">
      <c r="AA585" s="56"/>
      <c r="AB585" s="62"/>
    </row>
    <row r="586" spans="27:28">
      <c r="AA586" s="56"/>
      <c r="AB586" s="62"/>
    </row>
    <row r="587" spans="27:28">
      <c r="AA587" s="56"/>
      <c r="AB587" s="62"/>
    </row>
    <row r="588" spans="27:28">
      <c r="AA588" s="56"/>
      <c r="AB588" s="62"/>
    </row>
    <row r="589" spans="27:28">
      <c r="AA589" s="56"/>
      <c r="AB589" s="62"/>
    </row>
    <row r="590" spans="27:28">
      <c r="AA590" s="56"/>
      <c r="AB590" s="62"/>
    </row>
    <row r="591" spans="27:28">
      <c r="AA591" s="56"/>
      <c r="AB591" s="62"/>
    </row>
    <row r="592" spans="27:28">
      <c r="AA592" s="56"/>
      <c r="AB592" s="62"/>
    </row>
    <row r="593" spans="27:28">
      <c r="AA593" s="56"/>
      <c r="AB593" s="62"/>
    </row>
    <row r="594" spans="27:28">
      <c r="AA594" s="56"/>
      <c r="AB594" s="62"/>
    </row>
    <row r="595" spans="27:28">
      <c r="AA595" s="56"/>
      <c r="AB595" s="62"/>
    </row>
    <row r="596" spans="27:28">
      <c r="AA596" s="56"/>
      <c r="AB596" s="62"/>
    </row>
    <row r="597" spans="27:28">
      <c r="AA597" s="56"/>
      <c r="AB597" s="62"/>
    </row>
    <row r="598" spans="27:28">
      <c r="AA598" s="56"/>
      <c r="AB598" s="62"/>
    </row>
    <row r="599" spans="27:28">
      <c r="AA599" s="56"/>
      <c r="AB599" s="62"/>
    </row>
    <row r="600" spans="27:28">
      <c r="AA600" s="56"/>
      <c r="AB600" s="62"/>
    </row>
    <row r="601" spans="27:28">
      <c r="AA601" s="56"/>
      <c r="AB601" s="62"/>
    </row>
    <row r="602" spans="27:28">
      <c r="AA602" s="56"/>
      <c r="AB602" s="62"/>
    </row>
    <row r="603" spans="27:28">
      <c r="AA603" s="56"/>
      <c r="AB603" s="62"/>
    </row>
    <row r="604" spans="27:28">
      <c r="AA604" s="56"/>
      <c r="AB604" s="62"/>
    </row>
    <row r="605" spans="27:28">
      <c r="AA605" s="56"/>
      <c r="AB605" s="62"/>
    </row>
    <row r="606" spans="27:28">
      <c r="AA606" s="56"/>
      <c r="AB606" s="62"/>
    </row>
    <row r="607" spans="27:28">
      <c r="AA607" s="56"/>
      <c r="AB607" s="62"/>
    </row>
    <row r="608" spans="27:28">
      <c r="AA608" s="56"/>
      <c r="AB608" s="62"/>
    </row>
    <row r="609" spans="27:28">
      <c r="AA609" s="56"/>
      <c r="AB609" s="62"/>
    </row>
    <row r="610" spans="27:28">
      <c r="AA610" s="56"/>
      <c r="AB610" s="62"/>
    </row>
    <row r="611" spans="27:28">
      <c r="AA611" s="56"/>
      <c r="AB611" s="62"/>
    </row>
    <row r="612" spans="27:28">
      <c r="AA612" s="56"/>
      <c r="AB612" s="62"/>
    </row>
    <row r="613" spans="27:28">
      <c r="AA613" s="56"/>
      <c r="AB613" s="62"/>
    </row>
    <row r="614" spans="27:28">
      <c r="AA614" s="56"/>
      <c r="AB614" s="62"/>
    </row>
    <row r="615" spans="27:28">
      <c r="AA615" s="56"/>
      <c r="AB615" s="62"/>
    </row>
    <row r="616" spans="27:28">
      <c r="AA616" s="56"/>
      <c r="AB616" s="62"/>
    </row>
    <row r="617" spans="27:28">
      <c r="AA617" s="56"/>
      <c r="AB617" s="62"/>
    </row>
    <row r="618" spans="27:28">
      <c r="AA618" s="56"/>
      <c r="AB618" s="62"/>
    </row>
    <row r="619" spans="27:28">
      <c r="AA619" s="56"/>
      <c r="AB619" s="62"/>
    </row>
    <row r="620" spans="27:28">
      <c r="AA620" s="56"/>
      <c r="AB620" s="62"/>
    </row>
    <row r="621" spans="27:28">
      <c r="AA621" s="56"/>
      <c r="AB621" s="62"/>
    </row>
    <row r="622" spans="27:28">
      <c r="AA622" s="56"/>
      <c r="AB622" s="62"/>
    </row>
    <row r="623" spans="27:28">
      <c r="AA623" s="56"/>
      <c r="AB623" s="62"/>
    </row>
    <row r="624" spans="27:28">
      <c r="AA624" s="56"/>
      <c r="AB624" s="62"/>
    </row>
    <row r="625" spans="27:28">
      <c r="AA625" s="56"/>
      <c r="AB625" s="62"/>
    </row>
    <row r="626" spans="27:28">
      <c r="AA626" s="56"/>
      <c r="AB626" s="62"/>
    </row>
    <row r="627" spans="27:28">
      <c r="AA627" s="56"/>
      <c r="AB627" s="62"/>
    </row>
    <row r="628" spans="27:28">
      <c r="AA628" s="56"/>
      <c r="AB628" s="62"/>
    </row>
    <row r="629" spans="27:28">
      <c r="AA629" s="56"/>
      <c r="AB629" s="62"/>
    </row>
    <row r="630" spans="27:28">
      <c r="AA630" s="56"/>
      <c r="AB630" s="62"/>
    </row>
    <row r="631" spans="27:28">
      <c r="AA631" s="56"/>
      <c r="AB631" s="62"/>
    </row>
    <row r="632" spans="27:28">
      <c r="AA632" s="56"/>
      <c r="AB632" s="62"/>
    </row>
    <row r="633" spans="27:28">
      <c r="AA633" s="56"/>
      <c r="AB633" s="62"/>
    </row>
    <row r="634" spans="27:28">
      <c r="AA634" s="56"/>
      <c r="AB634" s="62"/>
    </row>
    <row r="635" spans="27:28">
      <c r="AA635" s="56"/>
      <c r="AB635" s="62"/>
    </row>
    <row r="636" spans="27:28">
      <c r="AA636" s="56"/>
      <c r="AB636" s="62"/>
    </row>
    <row r="637" spans="27:28">
      <c r="AA637" s="56"/>
      <c r="AB637" s="62"/>
    </row>
    <row r="638" spans="27:28">
      <c r="AA638" s="56"/>
      <c r="AB638" s="62"/>
    </row>
    <row r="639" spans="27:28">
      <c r="AA639" s="56"/>
      <c r="AB639" s="62"/>
    </row>
    <row r="640" spans="27:28">
      <c r="AA640" s="56"/>
      <c r="AB640" s="62"/>
    </row>
    <row r="641" spans="27:28">
      <c r="AA641" s="56"/>
      <c r="AB641" s="62"/>
    </row>
    <row r="642" spans="27:28">
      <c r="AA642" s="56"/>
      <c r="AB642" s="62"/>
    </row>
    <row r="643" spans="27:28">
      <c r="AA643" s="56"/>
      <c r="AB643" s="62"/>
    </row>
    <row r="644" spans="27:28">
      <c r="AA644" s="56"/>
      <c r="AB644" s="62"/>
    </row>
    <row r="645" spans="27:28">
      <c r="AA645" s="56"/>
      <c r="AB645" s="62"/>
    </row>
    <row r="646" spans="27:28">
      <c r="AA646" s="56"/>
      <c r="AB646" s="62"/>
    </row>
    <row r="647" spans="27:28">
      <c r="AA647" s="56"/>
      <c r="AB647" s="62"/>
    </row>
    <row r="648" spans="27:28">
      <c r="AA648" s="56"/>
      <c r="AB648" s="62"/>
    </row>
    <row r="649" spans="27:28">
      <c r="AA649" s="56"/>
      <c r="AB649" s="62"/>
    </row>
    <row r="650" spans="27:28">
      <c r="AA650" s="56"/>
      <c r="AB650" s="62"/>
    </row>
    <row r="651" spans="27:28">
      <c r="AA651" s="56"/>
      <c r="AB651" s="62"/>
    </row>
    <row r="652" spans="27:28">
      <c r="AA652" s="56"/>
      <c r="AB652" s="62"/>
    </row>
    <row r="653" spans="27:28">
      <c r="AA653" s="56"/>
      <c r="AB653" s="62"/>
    </row>
    <row r="654" spans="27:28">
      <c r="AA654" s="56"/>
      <c r="AB654" s="62"/>
    </row>
    <row r="655" spans="27:28">
      <c r="AA655" s="56"/>
      <c r="AB655" s="62"/>
    </row>
    <row r="656" spans="27:28">
      <c r="AA656" s="56"/>
      <c r="AB656" s="62"/>
    </row>
    <row r="657" spans="27:28">
      <c r="AA657" s="56"/>
      <c r="AB657" s="62"/>
    </row>
    <row r="658" spans="27:28">
      <c r="AA658" s="56"/>
      <c r="AB658" s="62"/>
    </row>
    <row r="659" spans="27:28">
      <c r="AA659" s="56"/>
      <c r="AB659" s="62"/>
    </row>
    <row r="660" spans="27:28">
      <c r="AA660" s="56"/>
      <c r="AB660" s="62"/>
    </row>
    <row r="661" spans="27:28">
      <c r="AA661" s="56"/>
      <c r="AB661" s="62"/>
    </row>
    <row r="662" spans="27:28">
      <c r="AA662" s="56"/>
      <c r="AB662" s="62"/>
    </row>
    <row r="663" spans="27:28">
      <c r="AA663" s="56"/>
      <c r="AB663" s="62"/>
    </row>
    <row r="664" spans="27:28">
      <c r="AA664" s="56"/>
      <c r="AB664" s="62"/>
    </row>
    <row r="665" spans="27:28">
      <c r="AA665" s="56"/>
      <c r="AB665" s="62"/>
    </row>
    <row r="666" spans="27:28">
      <c r="AA666" s="56"/>
      <c r="AB666" s="62"/>
    </row>
    <row r="667" spans="27:28">
      <c r="AA667" s="56"/>
      <c r="AB667" s="62"/>
    </row>
    <row r="668" spans="27:28">
      <c r="AA668" s="56"/>
      <c r="AB668" s="62"/>
    </row>
    <row r="669" spans="27:28">
      <c r="AA669" s="56"/>
      <c r="AB669" s="62"/>
    </row>
    <row r="670" spans="27:28">
      <c r="AA670" s="56"/>
      <c r="AB670" s="62"/>
    </row>
    <row r="671" spans="27:28">
      <c r="AA671" s="56"/>
      <c r="AB671" s="62"/>
    </row>
    <row r="672" spans="27:28">
      <c r="AA672" s="56"/>
      <c r="AB672" s="62"/>
    </row>
    <row r="673" spans="27:28">
      <c r="AA673" s="56"/>
      <c r="AB673" s="62"/>
    </row>
    <row r="674" spans="27:28">
      <c r="AA674" s="56"/>
      <c r="AB674" s="62"/>
    </row>
    <row r="675" spans="27:28">
      <c r="AA675" s="56"/>
      <c r="AB675" s="62"/>
    </row>
    <row r="676" spans="27:28">
      <c r="AA676" s="56"/>
      <c r="AB676" s="62"/>
    </row>
    <row r="677" spans="27:28">
      <c r="AA677" s="56"/>
      <c r="AB677" s="62"/>
    </row>
    <row r="678" spans="27:28">
      <c r="AA678" s="56"/>
      <c r="AB678" s="62"/>
    </row>
    <row r="679" spans="27:28">
      <c r="AA679" s="56"/>
      <c r="AB679" s="62"/>
    </row>
    <row r="680" spans="27:28">
      <c r="AA680" s="56"/>
      <c r="AB680" s="62"/>
    </row>
    <row r="681" spans="27:28">
      <c r="AA681" s="56"/>
      <c r="AB681" s="62"/>
    </row>
    <row r="682" spans="27:28">
      <c r="AA682" s="56"/>
      <c r="AB682" s="62"/>
    </row>
    <row r="683" spans="27:28">
      <c r="AA683" s="56"/>
      <c r="AB683" s="62"/>
    </row>
    <row r="684" spans="27:28">
      <c r="AA684" s="56"/>
      <c r="AB684" s="62"/>
    </row>
    <row r="685" spans="27:28">
      <c r="AA685" s="56"/>
      <c r="AB685" s="62"/>
    </row>
    <row r="686" spans="27:28">
      <c r="AA686" s="56"/>
      <c r="AB686" s="62"/>
    </row>
    <row r="687" spans="27:28">
      <c r="AA687" s="56"/>
      <c r="AB687" s="62"/>
    </row>
    <row r="688" spans="27:28">
      <c r="AA688" s="56"/>
      <c r="AB688" s="62"/>
    </row>
    <row r="689" spans="27:28">
      <c r="AA689" s="56"/>
      <c r="AB689" s="62"/>
    </row>
    <row r="690" spans="27:28">
      <c r="AA690" s="56"/>
      <c r="AB690" s="62"/>
    </row>
    <row r="691" spans="27:28">
      <c r="AA691" s="56"/>
      <c r="AB691" s="62"/>
    </row>
    <row r="692" spans="27:28">
      <c r="AA692" s="56"/>
      <c r="AB692" s="62"/>
    </row>
    <row r="693" spans="27:28">
      <c r="AA693" s="56"/>
      <c r="AB693" s="62"/>
    </row>
    <row r="694" spans="27:28">
      <c r="AA694" s="56"/>
      <c r="AB694" s="62"/>
    </row>
    <row r="695" spans="27:28">
      <c r="AA695" s="56"/>
      <c r="AB695" s="62"/>
    </row>
    <row r="696" spans="27:28">
      <c r="AA696" s="56"/>
      <c r="AB696" s="62"/>
    </row>
    <row r="697" spans="27:28">
      <c r="AA697" s="56"/>
      <c r="AB697" s="62"/>
    </row>
    <row r="698" spans="27:28">
      <c r="AA698" s="56"/>
      <c r="AB698" s="62"/>
    </row>
    <row r="699" spans="27:28">
      <c r="AA699" s="56"/>
      <c r="AB699" s="62"/>
    </row>
    <row r="700" spans="27:28">
      <c r="AA700" s="56"/>
      <c r="AB700" s="62"/>
    </row>
    <row r="701" spans="27:28">
      <c r="AA701" s="56"/>
      <c r="AB701" s="62"/>
    </row>
    <row r="702" spans="27:28">
      <c r="AA702" s="56"/>
      <c r="AB702" s="62"/>
    </row>
    <row r="703" spans="27:28">
      <c r="AA703" s="56"/>
      <c r="AB703" s="62"/>
    </row>
    <row r="704" spans="27:28">
      <c r="AA704" s="56"/>
      <c r="AB704" s="62"/>
    </row>
    <row r="705" spans="27:28">
      <c r="AA705" s="56"/>
      <c r="AB705" s="62"/>
    </row>
    <row r="706" spans="27:28">
      <c r="AA706" s="56"/>
      <c r="AB706" s="62"/>
    </row>
    <row r="707" spans="27:28">
      <c r="AA707" s="56"/>
      <c r="AB707" s="62"/>
    </row>
    <row r="708" spans="27:28">
      <c r="AA708" s="56"/>
      <c r="AB708" s="62"/>
    </row>
    <row r="709" spans="27:28">
      <c r="AA709" s="56"/>
      <c r="AB709" s="62"/>
    </row>
    <row r="710" spans="27:28">
      <c r="AA710" s="56"/>
      <c r="AB710" s="62"/>
    </row>
    <row r="711" spans="27:28">
      <c r="AA711" s="56"/>
      <c r="AB711" s="62"/>
    </row>
    <row r="712" spans="27:28">
      <c r="AA712" s="56"/>
      <c r="AB712" s="62"/>
    </row>
    <row r="713" spans="27:28">
      <c r="AA713" s="56"/>
      <c r="AB713" s="62"/>
    </row>
    <row r="714" spans="27:28">
      <c r="AA714" s="56"/>
      <c r="AB714" s="62"/>
    </row>
    <row r="715" spans="27:28">
      <c r="AA715" s="56"/>
      <c r="AB715" s="62"/>
    </row>
    <row r="716" spans="27:28">
      <c r="AA716" s="56"/>
      <c r="AB716" s="62"/>
    </row>
    <row r="717" spans="27:28">
      <c r="AA717" s="56"/>
      <c r="AB717" s="62"/>
    </row>
    <row r="718" spans="27:28">
      <c r="AA718" s="56"/>
      <c r="AB718" s="62"/>
    </row>
    <row r="719" spans="27:28">
      <c r="AA719" s="56"/>
      <c r="AB719" s="62"/>
    </row>
    <row r="720" spans="27:28">
      <c r="AA720" s="56"/>
      <c r="AB720" s="62"/>
    </row>
    <row r="721" spans="27:28">
      <c r="AA721" s="56"/>
      <c r="AB721" s="62"/>
    </row>
    <row r="722" spans="27:28">
      <c r="AA722" s="56"/>
      <c r="AB722" s="62"/>
    </row>
    <row r="723" spans="27:28">
      <c r="AA723" s="56"/>
      <c r="AB723" s="62"/>
    </row>
    <row r="724" spans="27:28">
      <c r="AA724" s="56"/>
      <c r="AB724" s="62"/>
    </row>
    <row r="725" spans="27:28">
      <c r="AA725" s="56"/>
      <c r="AB725" s="62"/>
    </row>
    <row r="726" spans="27:28">
      <c r="AA726" s="56"/>
      <c r="AB726" s="62"/>
    </row>
    <row r="727" spans="27:28">
      <c r="AA727" s="56"/>
      <c r="AB727" s="62"/>
    </row>
    <row r="728" spans="27:28">
      <c r="AA728" s="56"/>
      <c r="AB728" s="62"/>
    </row>
    <row r="729" spans="27:28">
      <c r="AA729" s="56"/>
      <c r="AB729" s="62"/>
    </row>
    <row r="730" spans="27:28">
      <c r="AA730" s="56"/>
      <c r="AB730" s="62"/>
    </row>
    <row r="731" spans="27:28">
      <c r="AA731" s="56"/>
      <c r="AB731" s="62"/>
    </row>
    <row r="732" spans="27:28">
      <c r="AA732" s="56"/>
      <c r="AB732" s="62"/>
    </row>
    <row r="733" spans="27:28">
      <c r="AA733" s="56"/>
      <c r="AB733" s="62"/>
    </row>
    <row r="734" spans="27:28">
      <c r="AA734" s="56"/>
      <c r="AB734" s="62"/>
    </row>
    <row r="735" spans="27:28">
      <c r="AA735" s="56"/>
      <c r="AB735" s="62"/>
    </row>
    <row r="736" spans="27:28">
      <c r="AA736" s="56"/>
      <c r="AB736" s="62"/>
    </row>
    <row r="737" spans="27:28">
      <c r="AA737" s="56"/>
      <c r="AB737" s="62"/>
    </row>
    <row r="738" spans="27:28">
      <c r="AA738" s="56"/>
      <c r="AB738" s="62"/>
    </row>
    <row r="739" spans="27:28">
      <c r="AA739" s="56"/>
      <c r="AB739" s="62"/>
    </row>
    <row r="740" spans="27:28">
      <c r="AA740" s="56"/>
      <c r="AB740" s="62"/>
    </row>
    <row r="741" spans="27:28">
      <c r="AA741" s="56"/>
      <c r="AB741" s="62"/>
    </row>
    <row r="742" spans="27:28">
      <c r="AA742" s="56"/>
      <c r="AB742" s="62"/>
    </row>
    <row r="743" spans="27:28">
      <c r="AA743" s="56"/>
      <c r="AB743" s="62"/>
    </row>
    <row r="744" spans="27:28">
      <c r="AA744" s="56"/>
      <c r="AB744" s="62"/>
    </row>
    <row r="745" spans="27:28">
      <c r="AA745" s="56"/>
      <c r="AB745" s="62"/>
    </row>
    <row r="746" spans="27:28">
      <c r="AA746" s="56"/>
      <c r="AB746" s="62"/>
    </row>
    <row r="747" spans="27:28">
      <c r="AA747" s="56"/>
      <c r="AB747" s="62"/>
    </row>
    <row r="748" spans="27:28">
      <c r="AA748" s="56"/>
      <c r="AB748" s="62"/>
    </row>
    <row r="749" spans="27:28">
      <c r="AA749" s="56"/>
      <c r="AB749" s="62"/>
    </row>
    <row r="750" spans="27:28">
      <c r="AA750" s="56"/>
      <c r="AB750" s="62"/>
    </row>
    <row r="751" spans="27:28">
      <c r="AA751" s="56"/>
      <c r="AB751" s="62"/>
    </row>
    <row r="752" spans="27:28">
      <c r="AA752" s="56"/>
      <c r="AB752" s="62"/>
    </row>
    <row r="753" spans="27:28">
      <c r="AA753" s="56"/>
      <c r="AB753" s="62"/>
    </row>
    <row r="754" spans="27:28">
      <c r="AA754" s="56"/>
      <c r="AB754" s="62"/>
    </row>
    <row r="755" spans="27:28">
      <c r="AA755" s="56"/>
      <c r="AB755" s="62"/>
    </row>
    <row r="756" spans="27:28">
      <c r="AA756" s="56"/>
      <c r="AB756" s="62"/>
    </row>
    <row r="757" spans="27:28">
      <c r="AA757" s="56"/>
      <c r="AB757" s="62"/>
    </row>
    <row r="758" spans="27:28">
      <c r="AA758" s="56"/>
      <c r="AB758" s="62"/>
    </row>
    <row r="759" spans="27:28">
      <c r="AA759" s="56"/>
      <c r="AB759" s="62"/>
    </row>
    <row r="760" spans="27:28">
      <c r="AA760" s="56"/>
      <c r="AB760" s="62"/>
    </row>
    <row r="761" spans="27:28">
      <c r="AA761" s="56"/>
      <c r="AB761" s="62"/>
    </row>
    <row r="762" spans="27:28">
      <c r="AA762" s="56"/>
      <c r="AB762" s="62"/>
    </row>
    <row r="763" spans="27:28">
      <c r="AA763" s="56"/>
      <c r="AB763" s="62"/>
    </row>
    <row r="764" spans="27:28">
      <c r="AA764" s="56"/>
      <c r="AB764" s="62"/>
    </row>
    <row r="765" spans="27:28">
      <c r="AA765" s="56"/>
      <c r="AB765" s="62"/>
    </row>
    <row r="766" spans="27:28">
      <c r="AA766" s="56"/>
      <c r="AB766" s="62"/>
    </row>
    <row r="767" spans="27:28">
      <c r="AA767" s="56"/>
      <c r="AB767" s="62"/>
    </row>
    <row r="768" spans="27:28">
      <c r="AA768" s="56"/>
      <c r="AB768" s="62"/>
    </row>
    <row r="769" spans="27:28">
      <c r="AA769" s="56"/>
      <c r="AB769" s="62"/>
    </row>
    <row r="770" spans="27:28">
      <c r="AA770" s="56"/>
      <c r="AB770" s="62"/>
    </row>
    <row r="771" spans="27:28">
      <c r="AA771" s="56"/>
      <c r="AB771" s="62"/>
    </row>
    <row r="772" spans="27:28">
      <c r="AA772" s="56"/>
      <c r="AB772" s="62"/>
    </row>
    <row r="773" spans="27:28">
      <c r="AA773" s="56"/>
      <c r="AB773" s="62"/>
    </row>
    <row r="774" spans="27:28">
      <c r="AA774" s="56"/>
      <c r="AB774" s="62"/>
    </row>
    <row r="775" spans="27:28">
      <c r="AA775" s="56"/>
      <c r="AB775" s="62"/>
    </row>
    <row r="776" spans="27:28">
      <c r="AA776" s="56"/>
      <c r="AB776" s="62"/>
    </row>
    <row r="777" spans="27:28">
      <c r="AA777" s="56"/>
      <c r="AB777" s="62"/>
    </row>
    <row r="778" spans="27:28">
      <c r="AA778" s="56"/>
      <c r="AB778" s="62"/>
    </row>
    <row r="779" spans="27:28">
      <c r="AA779" s="56"/>
      <c r="AB779" s="62"/>
    </row>
    <row r="780" spans="27:28">
      <c r="AA780" s="56"/>
      <c r="AB780" s="62"/>
    </row>
    <row r="781" spans="27:28">
      <c r="AA781" s="56"/>
      <c r="AB781" s="62"/>
    </row>
    <row r="782" spans="27:28">
      <c r="AA782" s="56"/>
      <c r="AB782" s="62"/>
    </row>
    <row r="783" spans="27:28">
      <c r="AA783" s="56"/>
      <c r="AB783" s="62"/>
    </row>
    <row r="784" spans="27:28">
      <c r="AA784" s="56"/>
      <c r="AB784" s="62"/>
    </row>
    <row r="785" spans="27:28">
      <c r="AA785" s="56"/>
      <c r="AB785" s="62"/>
    </row>
    <row r="786" spans="27:28">
      <c r="AA786" s="56"/>
      <c r="AB786" s="62"/>
    </row>
    <row r="787" spans="27:28">
      <c r="AA787" s="56"/>
      <c r="AB787" s="62"/>
    </row>
    <row r="788" spans="27:28">
      <c r="AA788" s="56"/>
      <c r="AB788" s="62"/>
    </row>
    <row r="789" spans="27:28">
      <c r="AA789" s="56"/>
      <c r="AB789" s="62"/>
    </row>
    <row r="790" spans="27:28">
      <c r="AA790" s="56"/>
      <c r="AB790" s="62"/>
    </row>
    <row r="791" spans="27:28">
      <c r="AA791" s="56"/>
      <c r="AB791" s="62"/>
    </row>
    <row r="792" spans="27:28">
      <c r="AA792" s="56"/>
      <c r="AB792" s="62"/>
    </row>
    <row r="793" spans="27:28">
      <c r="AA793" s="56"/>
      <c r="AB793" s="62"/>
    </row>
    <row r="794" spans="27:28">
      <c r="AA794" s="56"/>
      <c r="AB794" s="62"/>
    </row>
    <row r="795" spans="27:28">
      <c r="AA795" s="56"/>
      <c r="AB795" s="62"/>
    </row>
    <row r="796" spans="27:28">
      <c r="AA796" s="56"/>
      <c r="AB796" s="62"/>
    </row>
    <row r="797" spans="27:28">
      <c r="AA797" s="56"/>
      <c r="AB797" s="62"/>
    </row>
    <row r="798" spans="27:28">
      <c r="AA798" s="56"/>
      <c r="AB798" s="62"/>
    </row>
    <row r="799" spans="27:28">
      <c r="AA799" s="56"/>
      <c r="AB799" s="62"/>
    </row>
    <row r="800" spans="27:28">
      <c r="AA800" s="56"/>
      <c r="AB800" s="62"/>
    </row>
    <row r="801" spans="27:28">
      <c r="AA801" s="56"/>
      <c r="AB801" s="62"/>
    </row>
    <row r="802" spans="27:28">
      <c r="AA802" s="56"/>
      <c r="AB802" s="62"/>
    </row>
    <row r="803" spans="27:28">
      <c r="AA803" s="56"/>
      <c r="AB803" s="62"/>
    </row>
    <row r="804" spans="27:28">
      <c r="AA804" s="56"/>
      <c r="AB804" s="62"/>
    </row>
    <row r="805" spans="27:28">
      <c r="AA805" s="56"/>
      <c r="AB805" s="62"/>
    </row>
    <row r="806" spans="27:28">
      <c r="AA806" s="56"/>
      <c r="AB806" s="62"/>
    </row>
    <row r="807" spans="27:28">
      <c r="AA807" s="56"/>
      <c r="AB807" s="62"/>
    </row>
    <row r="808" spans="27:28">
      <c r="AA808" s="56"/>
      <c r="AB808" s="62"/>
    </row>
    <row r="809" spans="27:28">
      <c r="AA809" s="56"/>
      <c r="AB809" s="62"/>
    </row>
    <row r="810" spans="27:28">
      <c r="AA810" s="56"/>
      <c r="AB810" s="62"/>
    </row>
    <row r="811" spans="27:28">
      <c r="AA811" s="56"/>
      <c r="AB811" s="62"/>
    </row>
    <row r="812" spans="27:28">
      <c r="AA812" s="56"/>
      <c r="AB812" s="62"/>
    </row>
    <row r="813" spans="27:28">
      <c r="AA813" s="56"/>
      <c r="AB813" s="62"/>
    </row>
    <row r="814" spans="27:28">
      <c r="AA814" s="56"/>
      <c r="AB814" s="62"/>
    </row>
    <row r="815" spans="27:28">
      <c r="AA815" s="56"/>
      <c r="AB815" s="62"/>
    </row>
    <row r="816" spans="27:28">
      <c r="AA816" s="56"/>
      <c r="AB816" s="62"/>
    </row>
    <row r="817" spans="27:28">
      <c r="AA817" s="56"/>
      <c r="AB817" s="62"/>
    </row>
    <row r="818" spans="27:28">
      <c r="AA818" s="56"/>
      <c r="AB818" s="62"/>
    </row>
    <row r="819" spans="27:28">
      <c r="AA819" s="56"/>
      <c r="AB819" s="62"/>
    </row>
    <row r="820" spans="27:28">
      <c r="AA820" s="56"/>
      <c r="AB820" s="62"/>
    </row>
    <row r="821" spans="27:28">
      <c r="AA821" s="56"/>
      <c r="AB821" s="62"/>
    </row>
    <row r="822" spans="27:28">
      <c r="AA822" s="56"/>
      <c r="AB822" s="62"/>
    </row>
    <row r="823" spans="27:28">
      <c r="AA823" s="56"/>
      <c r="AB823" s="62"/>
    </row>
    <row r="824" spans="27:28">
      <c r="AA824" s="56"/>
      <c r="AB824" s="62"/>
    </row>
    <row r="825" spans="27:28">
      <c r="AA825" s="56"/>
      <c r="AB825" s="62"/>
    </row>
    <row r="826" spans="27:28">
      <c r="AA826" s="56"/>
      <c r="AB826" s="62"/>
    </row>
    <row r="827" spans="27:28">
      <c r="AA827" s="56"/>
      <c r="AB827" s="62"/>
    </row>
    <row r="828" spans="27:28">
      <c r="AA828" s="56"/>
      <c r="AB828" s="62"/>
    </row>
    <row r="829" spans="27:28">
      <c r="AA829" s="56"/>
      <c r="AB829" s="62"/>
    </row>
    <row r="830" spans="27:28">
      <c r="AA830" s="56"/>
      <c r="AB830" s="62"/>
    </row>
    <row r="831" spans="27:28">
      <c r="AA831" s="56"/>
      <c r="AB831" s="62"/>
    </row>
    <row r="832" spans="27:28">
      <c r="AA832" s="56"/>
      <c r="AB832" s="62"/>
    </row>
    <row r="833" spans="27:28">
      <c r="AA833" s="56"/>
      <c r="AB833" s="62"/>
    </row>
    <row r="834" spans="27:28">
      <c r="AA834" s="56"/>
      <c r="AB834" s="62"/>
    </row>
    <row r="835" spans="27:28">
      <c r="AA835" s="56"/>
      <c r="AB835" s="62"/>
    </row>
    <row r="836" spans="27:28">
      <c r="AA836" s="56"/>
      <c r="AB836" s="62"/>
    </row>
    <row r="837" spans="27:28">
      <c r="AA837" s="56"/>
      <c r="AB837" s="62"/>
    </row>
    <row r="838" spans="27:28">
      <c r="AA838" s="56"/>
      <c r="AB838" s="62"/>
    </row>
    <row r="839" spans="27:28">
      <c r="AA839" s="56"/>
      <c r="AB839" s="62"/>
    </row>
    <row r="840" spans="27:28">
      <c r="AA840" s="56"/>
      <c r="AB840" s="62"/>
    </row>
    <row r="841" spans="27:28">
      <c r="AA841" s="56"/>
      <c r="AB841" s="62"/>
    </row>
    <row r="842" spans="27:28">
      <c r="AA842" s="56"/>
      <c r="AB842" s="62"/>
    </row>
    <row r="843" spans="27:28">
      <c r="AA843" s="56"/>
      <c r="AB843" s="62"/>
    </row>
    <row r="844" spans="27:28">
      <c r="AA844" s="56"/>
      <c r="AB844" s="62"/>
    </row>
    <row r="845" spans="27:28">
      <c r="AA845" s="56"/>
      <c r="AB845" s="62"/>
    </row>
    <row r="846" spans="27:28">
      <c r="AA846" s="56"/>
      <c r="AB846" s="62"/>
    </row>
    <row r="847" spans="27:28">
      <c r="AA847" s="56"/>
      <c r="AB847" s="62"/>
    </row>
    <row r="848" spans="27:28">
      <c r="AA848" s="56"/>
      <c r="AB848" s="62"/>
    </row>
    <row r="849" spans="27:28">
      <c r="AA849" s="56"/>
      <c r="AB849" s="62"/>
    </row>
    <row r="850" spans="27:28">
      <c r="AA850" s="56"/>
      <c r="AB850" s="62"/>
    </row>
    <row r="851" spans="27:28">
      <c r="AA851" s="56"/>
      <c r="AB851" s="62"/>
    </row>
    <row r="852" spans="27:28">
      <c r="AA852" s="56"/>
      <c r="AB852" s="62"/>
    </row>
    <row r="853" spans="27:28">
      <c r="AA853" s="56"/>
      <c r="AB853" s="62"/>
    </row>
    <row r="854" spans="27:28">
      <c r="AA854" s="56"/>
      <c r="AB854" s="62"/>
    </row>
    <row r="855" spans="27:28">
      <c r="AA855" s="56"/>
      <c r="AB855" s="62"/>
    </row>
    <row r="856" spans="27:28">
      <c r="AA856" s="56"/>
      <c r="AB856" s="62"/>
    </row>
    <row r="857" spans="27:28">
      <c r="AA857" s="56"/>
      <c r="AB857" s="62"/>
    </row>
    <row r="858" spans="27:28">
      <c r="AA858" s="56"/>
      <c r="AB858" s="62"/>
    </row>
    <row r="859" spans="27:28">
      <c r="AA859" s="56"/>
      <c r="AB859" s="62"/>
    </row>
    <row r="860" spans="27:28">
      <c r="AA860" s="56"/>
      <c r="AB860" s="62"/>
    </row>
    <row r="861" spans="27:28">
      <c r="AA861" s="56"/>
      <c r="AB861" s="62"/>
    </row>
    <row r="862" spans="27:28">
      <c r="AA862" s="56"/>
      <c r="AB862" s="62"/>
    </row>
    <row r="863" spans="27:28">
      <c r="AA863" s="56"/>
      <c r="AB863" s="62"/>
    </row>
    <row r="864" spans="27:28">
      <c r="AA864" s="56"/>
      <c r="AB864" s="62"/>
    </row>
    <row r="865" spans="27:28">
      <c r="AA865" s="56"/>
      <c r="AB865" s="62"/>
    </row>
    <row r="866" spans="27:28">
      <c r="AA866" s="56"/>
      <c r="AB866" s="62"/>
    </row>
    <row r="867" spans="27:28">
      <c r="AA867" s="56"/>
      <c r="AB867" s="62"/>
    </row>
    <row r="868" spans="27:28">
      <c r="AA868" s="56"/>
      <c r="AB868" s="62"/>
    </row>
    <row r="869" spans="27:28">
      <c r="AA869" s="56"/>
      <c r="AB869" s="62"/>
    </row>
    <row r="870" spans="27:28">
      <c r="AA870" s="56"/>
      <c r="AB870" s="62"/>
    </row>
    <row r="871" spans="27:28">
      <c r="AA871" s="56"/>
      <c r="AB871" s="62"/>
    </row>
    <row r="872" spans="27:28">
      <c r="AA872" s="56"/>
      <c r="AB872" s="62"/>
    </row>
    <row r="873" spans="27:28">
      <c r="AA873" s="56"/>
      <c r="AB873" s="62"/>
    </row>
    <row r="874" spans="27:28">
      <c r="AA874" s="56"/>
      <c r="AB874" s="62"/>
    </row>
    <row r="875" spans="27:28">
      <c r="AA875" s="56"/>
      <c r="AB875" s="62"/>
    </row>
    <row r="876" spans="27:28">
      <c r="AA876" s="56"/>
      <c r="AB876" s="62"/>
    </row>
    <row r="877" spans="27:28">
      <c r="AA877" s="56"/>
      <c r="AB877" s="62"/>
    </row>
    <row r="878" spans="27:28">
      <c r="AA878" s="56"/>
      <c r="AB878" s="62"/>
    </row>
    <row r="879" spans="27:28">
      <c r="AA879" s="56"/>
      <c r="AB879" s="62"/>
    </row>
    <row r="880" spans="27:28">
      <c r="AA880" s="56"/>
      <c r="AB880" s="62"/>
    </row>
    <row r="881" spans="27:28">
      <c r="AA881" s="56"/>
      <c r="AB881" s="62"/>
    </row>
    <row r="882" spans="27:28">
      <c r="AA882" s="56"/>
      <c r="AB882" s="62"/>
    </row>
    <row r="883" spans="27:28">
      <c r="AA883" s="56"/>
      <c r="AB883" s="62"/>
    </row>
    <row r="884" spans="27:28">
      <c r="AA884" s="56"/>
      <c r="AB884" s="62"/>
    </row>
    <row r="885" spans="27:28">
      <c r="AA885" s="56"/>
      <c r="AB885" s="62"/>
    </row>
    <row r="886" spans="27:28">
      <c r="AA886" s="56"/>
      <c r="AB886" s="62"/>
    </row>
    <row r="887" spans="27:28">
      <c r="AA887" s="56"/>
      <c r="AB887" s="62"/>
    </row>
    <row r="888" spans="27:28">
      <c r="AA888" s="56"/>
      <c r="AB888" s="62"/>
    </row>
    <row r="889" spans="27:28">
      <c r="AA889" s="56"/>
      <c r="AB889" s="62"/>
    </row>
    <row r="890" spans="27:28">
      <c r="AA890" s="56"/>
      <c r="AB890" s="62"/>
    </row>
    <row r="891" spans="27:28">
      <c r="AA891" s="56"/>
      <c r="AB891" s="62"/>
    </row>
    <row r="892" spans="27:28">
      <c r="AA892" s="56"/>
      <c r="AB892" s="62"/>
    </row>
    <row r="893" spans="27:28">
      <c r="AA893" s="56"/>
      <c r="AB893" s="62"/>
    </row>
    <row r="894" spans="27:28">
      <c r="AA894" s="56"/>
      <c r="AB894" s="62"/>
    </row>
    <row r="895" spans="27:28">
      <c r="AA895" s="56"/>
      <c r="AB895" s="62"/>
    </row>
    <row r="896" spans="27:28">
      <c r="AA896" s="56"/>
      <c r="AB896" s="62"/>
    </row>
    <row r="897" spans="27:28">
      <c r="AA897" s="56"/>
      <c r="AB897" s="62"/>
    </row>
    <row r="898" spans="27:28">
      <c r="AA898" s="56"/>
      <c r="AB898" s="62"/>
    </row>
    <row r="899" spans="27:28">
      <c r="AA899" s="56"/>
      <c r="AB899" s="62"/>
    </row>
    <row r="900" spans="27:28">
      <c r="AA900" s="56"/>
      <c r="AB900" s="62"/>
    </row>
    <row r="901" spans="27:28">
      <c r="AA901" s="56"/>
      <c r="AB901" s="62"/>
    </row>
    <row r="902" spans="27:28">
      <c r="AA902" s="56"/>
      <c r="AB902" s="62"/>
    </row>
    <row r="903" spans="27:28">
      <c r="AA903" s="56"/>
      <c r="AB903" s="62"/>
    </row>
    <row r="904" spans="27:28">
      <c r="AA904" s="56"/>
      <c r="AB904" s="62"/>
    </row>
    <row r="905" spans="27:28">
      <c r="AA905" s="56"/>
      <c r="AB905" s="62"/>
    </row>
    <row r="906" spans="27:28">
      <c r="AA906" s="56"/>
      <c r="AB906" s="62"/>
    </row>
    <row r="907" spans="27:28">
      <c r="AA907" s="56"/>
      <c r="AB907" s="62"/>
    </row>
    <row r="908" spans="27:28">
      <c r="AA908" s="56"/>
      <c r="AB908" s="62"/>
    </row>
    <row r="909" spans="27:28">
      <c r="AA909" s="56"/>
      <c r="AB909" s="62"/>
    </row>
    <row r="910" spans="27:28">
      <c r="AA910" s="56"/>
      <c r="AB910" s="62"/>
    </row>
    <row r="911" spans="27:28">
      <c r="AA911" s="56"/>
      <c r="AB911" s="62"/>
    </row>
    <row r="912" spans="27:28">
      <c r="AA912" s="56"/>
      <c r="AB912" s="62"/>
    </row>
    <row r="913" spans="27:28">
      <c r="AA913" s="56"/>
      <c r="AB913" s="62"/>
    </row>
    <row r="914" spans="27:28">
      <c r="AA914" s="56"/>
      <c r="AB914" s="62"/>
    </row>
    <row r="915" spans="27:28">
      <c r="AA915" s="56"/>
      <c r="AB915" s="62"/>
    </row>
    <row r="916" spans="27:28">
      <c r="AA916" s="56"/>
      <c r="AB916" s="62"/>
    </row>
    <row r="917" spans="27:28">
      <c r="AA917" s="56"/>
      <c r="AB917" s="62"/>
    </row>
    <row r="918" spans="27:28">
      <c r="AA918" s="56"/>
      <c r="AB918" s="62"/>
    </row>
    <row r="919" spans="27:28">
      <c r="AA919" s="56"/>
      <c r="AB919" s="62"/>
    </row>
    <row r="920" spans="27:28">
      <c r="AA920" s="56"/>
      <c r="AB920" s="62"/>
    </row>
    <row r="921" spans="27:28">
      <c r="AA921" s="56"/>
      <c r="AB921" s="62"/>
    </row>
    <row r="922" spans="27:28">
      <c r="AA922" s="56"/>
      <c r="AB922" s="62"/>
    </row>
    <row r="923" spans="27:28">
      <c r="AA923" s="56"/>
      <c r="AB923" s="62"/>
    </row>
    <row r="924" spans="27:28">
      <c r="AA924" s="56"/>
      <c r="AB924" s="62"/>
    </row>
    <row r="925" spans="27:28">
      <c r="AA925" s="56"/>
      <c r="AB925" s="62"/>
    </row>
    <row r="926" spans="27:28">
      <c r="AA926" s="56"/>
      <c r="AB926" s="62"/>
    </row>
    <row r="927" spans="27:28">
      <c r="AA927" s="56"/>
      <c r="AB927" s="62"/>
    </row>
    <row r="928" spans="27:28">
      <c r="AA928" s="56"/>
      <c r="AB928" s="62"/>
    </row>
    <row r="929" spans="27:28">
      <c r="AA929" s="56"/>
      <c r="AB929" s="62"/>
    </row>
    <row r="930" spans="27:28">
      <c r="AA930" s="56"/>
      <c r="AB930" s="62"/>
    </row>
    <row r="931" spans="27:28">
      <c r="AA931" s="56"/>
      <c r="AB931" s="62"/>
    </row>
    <row r="932" spans="27:28">
      <c r="AA932" s="56"/>
      <c r="AB932" s="62"/>
    </row>
    <row r="933" spans="27:28">
      <c r="AA933" s="56"/>
      <c r="AB933" s="62"/>
    </row>
    <row r="934" spans="27:28">
      <c r="AA934" s="56"/>
      <c r="AB934" s="62"/>
    </row>
    <row r="935" spans="27:28">
      <c r="AA935" s="56"/>
      <c r="AB935" s="62"/>
    </row>
    <row r="936" spans="27:28">
      <c r="AA936" s="56"/>
      <c r="AB936" s="62"/>
    </row>
    <row r="937" spans="27:28">
      <c r="AA937" s="56"/>
      <c r="AB937" s="62"/>
    </row>
    <row r="938" spans="27:28">
      <c r="AA938" s="56"/>
      <c r="AB938" s="62"/>
    </row>
    <row r="939" spans="27:28">
      <c r="AA939" s="56"/>
      <c r="AB939" s="62"/>
    </row>
    <row r="940" spans="27:28">
      <c r="AA940" s="56"/>
      <c r="AB940" s="62"/>
    </row>
    <row r="941" spans="27:28">
      <c r="AA941" s="56"/>
      <c r="AB941" s="62"/>
    </row>
    <row r="942" spans="27:28">
      <c r="AA942" s="56"/>
      <c r="AB942" s="62"/>
    </row>
    <row r="943" spans="27:28">
      <c r="AA943" s="56"/>
      <c r="AB943" s="62"/>
    </row>
    <row r="944" spans="27:28">
      <c r="AA944" s="56"/>
      <c r="AB944" s="62"/>
    </row>
    <row r="945" spans="27:28">
      <c r="AA945" s="56"/>
      <c r="AB945" s="62"/>
    </row>
    <row r="946" spans="27:28">
      <c r="AA946" s="56"/>
      <c r="AB946" s="62"/>
    </row>
    <row r="947" spans="27:28">
      <c r="AA947" s="56"/>
      <c r="AB947" s="62"/>
    </row>
    <row r="948" spans="27:28">
      <c r="AA948" s="56"/>
      <c r="AB948" s="62"/>
    </row>
    <row r="949" spans="27:28">
      <c r="AA949" s="56"/>
      <c r="AB949" s="62"/>
    </row>
    <row r="950" spans="27:28">
      <c r="AA950" s="56"/>
      <c r="AB950" s="62"/>
    </row>
    <row r="951" spans="27:28">
      <c r="AA951" s="56"/>
      <c r="AB951" s="62"/>
    </row>
    <row r="952" spans="27:28">
      <c r="AA952" s="56"/>
      <c r="AB952" s="62"/>
    </row>
    <row r="953" spans="27:28">
      <c r="AA953" s="56"/>
      <c r="AB953" s="62"/>
    </row>
    <row r="954" spans="27:28">
      <c r="AA954" s="56"/>
      <c r="AB954" s="62"/>
    </row>
    <row r="955" spans="27:28">
      <c r="AA955" s="56"/>
      <c r="AB955" s="62"/>
    </row>
    <row r="956" spans="27:28">
      <c r="AA956" s="56"/>
      <c r="AB956" s="62"/>
    </row>
    <row r="957" spans="27:28">
      <c r="AA957" s="56"/>
      <c r="AB957" s="62"/>
    </row>
    <row r="958" spans="27:28">
      <c r="AA958" s="56"/>
      <c r="AB958" s="62"/>
    </row>
    <row r="959" spans="27:28">
      <c r="AA959" s="56"/>
      <c r="AB959" s="62"/>
    </row>
    <row r="960" spans="27:28">
      <c r="AA960" s="56"/>
      <c r="AB960" s="62"/>
    </row>
    <row r="961" spans="27:28">
      <c r="AA961" s="56"/>
      <c r="AB961" s="62"/>
    </row>
    <row r="962" spans="27:28">
      <c r="AA962" s="56"/>
      <c r="AB962" s="62"/>
    </row>
    <row r="963" spans="27:28">
      <c r="AA963" s="56"/>
      <c r="AB963" s="62"/>
    </row>
    <row r="964" spans="27:28">
      <c r="AA964" s="56"/>
      <c r="AB964" s="62"/>
    </row>
    <row r="965" spans="27:28">
      <c r="AA965" s="56"/>
      <c r="AB965" s="62"/>
    </row>
    <row r="966" spans="27:28">
      <c r="AA966" s="56"/>
      <c r="AB966" s="62"/>
    </row>
    <row r="967" spans="27:28">
      <c r="AA967" s="56"/>
      <c r="AB967" s="62"/>
    </row>
    <row r="968" spans="27:28">
      <c r="AA968" s="56"/>
      <c r="AB968" s="62"/>
    </row>
    <row r="969" spans="27:28">
      <c r="AA969" s="56"/>
      <c r="AB969" s="62"/>
    </row>
    <row r="970" spans="27:28">
      <c r="AA970" s="56"/>
      <c r="AB970" s="62"/>
    </row>
    <row r="971" spans="27:28">
      <c r="AA971" s="56"/>
      <c r="AB971" s="62"/>
    </row>
    <row r="972" spans="27:28">
      <c r="AA972" s="56"/>
      <c r="AB972" s="62"/>
    </row>
    <row r="973" spans="27:28">
      <c r="AA973" s="56"/>
      <c r="AB973" s="62"/>
    </row>
    <row r="974" spans="27:28">
      <c r="AA974" s="56"/>
      <c r="AB974" s="62"/>
    </row>
    <row r="975" spans="27:28">
      <c r="AA975" s="56"/>
      <c r="AB975" s="62"/>
    </row>
    <row r="976" spans="27:28">
      <c r="AA976" s="56"/>
      <c r="AB976" s="62"/>
    </row>
    <row r="977" spans="27:28">
      <c r="AA977" s="56"/>
      <c r="AB977" s="62"/>
    </row>
    <row r="978" spans="27:28">
      <c r="AA978" s="56"/>
      <c r="AB978" s="62"/>
    </row>
    <row r="979" spans="27:28">
      <c r="AA979" s="56"/>
      <c r="AB979" s="62"/>
    </row>
    <row r="980" spans="27:28">
      <c r="AA980" s="56"/>
      <c r="AB980" s="62"/>
    </row>
    <row r="981" spans="27:28">
      <c r="AA981" s="56"/>
      <c r="AB981" s="62"/>
    </row>
    <row r="982" spans="27:28">
      <c r="AA982" s="56"/>
      <c r="AB982" s="62"/>
    </row>
    <row r="983" spans="27:28">
      <c r="AA983" s="56"/>
      <c r="AB983" s="62"/>
    </row>
    <row r="984" spans="27:28">
      <c r="AA984" s="56"/>
      <c r="AB984" s="62"/>
    </row>
    <row r="985" spans="27:28">
      <c r="AA985" s="56"/>
      <c r="AB985" s="62"/>
    </row>
    <row r="986" spans="27:28">
      <c r="AA986" s="56"/>
      <c r="AB986" s="62"/>
    </row>
    <row r="987" spans="27:28">
      <c r="AA987" s="56"/>
      <c r="AB987" s="62"/>
    </row>
    <row r="988" spans="27:28">
      <c r="AA988" s="56"/>
      <c r="AB988" s="62"/>
    </row>
    <row r="989" spans="27:28">
      <c r="AA989" s="56"/>
      <c r="AB989" s="62"/>
    </row>
    <row r="990" spans="27:28">
      <c r="AA990" s="56"/>
      <c r="AB990" s="62"/>
    </row>
    <row r="991" spans="27:28">
      <c r="AA991" s="56"/>
      <c r="AB991" s="62"/>
    </row>
    <row r="992" spans="27:28">
      <c r="AA992" s="56"/>
      <c r="AB992" s="62"/>
    </row>
    <row r="993" spans="27:28">
      <c r="AA993" s="56"/>
      <c r="AB993" s="62"/>
    </row>
    <row r="994" spans="27:28">
      <c r="AA994" s="56"/>
      <c r="AB994" s="62"/>
    </row>
    <row r="995" spans="27:28">
      <c r="AA995" s="56"/>
      <c r="AB995" s="62"/>
    </row>
    <row r="996" spans="27:28">
      <c r="AA996" s="56"/>
      <c r="AB996" s="62"/>
    </row>
    <row r="997" spans="27:28">
      <c r="AA997" s="56"/>
      <c r="AB997" s="62"/>
    </row>
    <row r="998" spans="27:28">
      <c r="AA998" s="56"/>
      <c r="AB998" s="62"/>
    </row>
    <row r="999" spans="27:28">
      <c r="AA999" s="56"/>
      <c r="AB999" s="62"/>
    </row>
    <row r="1000" spans="27:28">
      <c r="AA1000" s="56"/>
      <c r="AB1000" s="62"/>
    </row>
    <row r="1001" spans="27:28">
      <c r="AA1001" s="56"/>
      <c r="AB1001" s="62"/>
    </row>
    <row r="1002" spans="27:28">
      <c r="AA1002" s="56"/>
      <c r="AB1002" s="62"/>
    </row>
    <row r="1003" spans="27:28">
      <c r="AA1003" s="56"/>
      <c r="AB1003" s="62"/>
    </row>
    <row r="1004" spans="27:28">
      <c r="AA1004" s="56"/>
      <c r="AB1004" s="62"/>
    </row>
    <row r="1005" spans="27:28">
      <c r="AA1005" s="56"/>
      <c r="AB1005" s="62"/>
    </row>
    <row r="1006" spans="27:28">
      <c r="AA1006" s="56"/>
      <c r="AB1006" s="62"/>
    </row>
    <row r="1007" spans="27:28">
      <c r="AA1007" s="56"/>
      <c r="AB1007" s="62"/>
    </row>
    <row r="1008" spans="27:28">
      <c r="AA1008" s="56"/>
      <c r="AB1008" s="62"/>
    </row>
    <row r="1009" spans="27:28">
      <c r="AA1009" s="56"/>
      <c r="AB1009" s="62"/>
    </row>
    <row r="1010" spans="27:28">
      <c r="AA1010" s="56"/>
      <c r="AB1010" s="62"/>
    </row>
    <row r="1011" spans="27:28">
      <c r="AA1011" s="56"/>
      <c r="AB1011" s="62"/>
    </row>
    <row r="1012" spans="27:28">
      <c r="AA1012" s="56"/>
      <c r="AB1012" s="62"/>
    </row>
    <row r="1013" spans="27:28">
      <c r="AA1013" s="56"/>
      <c r="AB1013" s="62"/>
    </row>
    <row r="1014" spans="27:28">
      <c r="AA1014" s="56"/>
      <c r="AB1014" s="62"/>
    </row>
    <row r="1015" spans="27:28">
      <c r="AA1015" s="56"/>
      <c r="AB1015" s="62"/>
    </row>
    <row r="1016" spans="27:28">
      <c r="AA1016" s="56"/>
      <c r="AB1016" s="62"/>
    </row>
    <row r="1017" spans="27:28">
      <c r="AA1017" s="56"/>
      <c r="AB1017" s="62"/>
    </row>
    <row r="1018" spans="27:28">
      <c r="AA1018" s="56"/>
      <c r="AB1018" s="62"/>
    </row>
    <row r="1019" spans="27:28">
      <c r="AA1019" s="56"/>
      <c r="AB1019" s="62"/>
    </row>
    <row r="1020" spans="27:28">
      <c r="AA1020" s="56"/>
      <c r="AB1020" s="62"/>
    </row>
    <row r="1021" spans="27:28">
      <c r="AA1021" s="56"/>
      <c r="AB1021" s="62"/>
    </row>
    <row r="1022" spans="27:28">
      <c r="AA1022" s="56"/>
      <c r="AB1022" s="62"/>
    </row>
    <row r="1023" spans="27:28">
      <c r="AA1023" s="56"/>
      <c r="AB1023" s="62"/>
    </row>
    <row r="1024" spans="27:28">
      <c r="AA1024" s="56"/>
      <c r="AB1024" s="62"/>
    </row>
    <row r="1025" spans="27:28">
      <c r="AA1025" s="56"/>
      <c r="AB1025" s="62"/>
    </row>
    <row r="1026" spans="27:28">
      <c r="AA1026" s="56"/>
      <c r="AB1026" s="62"/>
    </row>
    <row r="1027" spans="27:28">
      <c r="AA1027" s="56"/>
      <c r="AB1027" s="62"/>
    </row>
    <row r="1028" spans="27:28">
      <c r="AA1028" s="56"/>
      <c r="AB1028" s="62"/>
    </row>
    <row r="1029" spans="27:28">
      <c r="AA1029" s="56"/>
      <c r="AB1029" s="62"/>
    </row>
    <row r="1030" spans="27:28">
      <c r="AA1030" s="56"/>
      <c r="AB1030" s="62"/>
    </row>
    <row r="1031" spans="27:28">
      <c r="AA1031" s="56"/>
      <c r="AB1031" s="62"/>
    </row>
    <row r="1032" spans="27:28">
      <c r="AA1032" s="56"/>
      <c r="AB1032" s="62"/>
    </row>
    <row r="1033" spans="27:28">
      <c r="AA1033" s="56"/>
      <c r="AB1033" s="62"/>
    </row>
    <row r="1034" spans="27:28">
      <c r="AA1034" s="56"/>
      <c r="AB1034" s="62"/>
    </row>
    <row r="1035" spans="27:28">
      <c r="AA1035" s="56"/>
      <c r="AB1035" s="62"/>
    </row>
    <row r="1036" spans="27:28">
      <c r="AA1036" s="56"/>
      <c r="AB1036" s="62"/>
    </row>
    <row r="1037" spans="27:28">
      <c r="AA1037" s="56"/>
      <c r="AB1037" s="62"/>
    </row>
    <row r="1038" spans="27:28">
      <c r="AA1038" s="56"/>
      <c r="AB1038" s="62"/>
    </row>
    <row r="1039" spans="27:28">
      <c r="AA1039" s="56"/>
      <c r="AB1039" s="62"/>
    </row>
    <row r="1040" spans="27:28">
      <c r="AA1040" s="56"/>
      <c r="AB1040" s="62"/>
    </row>
    <row r="1041" spans="27:28">
      <c r="AA1041" s="56"/>
      <c r="AB1041" s="62"/>
    </row>
    <row r="1042" spans="27:28">
      <c r="AA1042" s="56"/>
      <c r="AB1042" s="62"/>
    </row>
    <row r="1043" spans="27:28">
      <c r="AA1043" s="56"/>
      <c r="AB1043" s="62"/>
    </row>
    <row r="1044" spans="27:28">
      <c r="AA1044" s="56"/>
      <c r="AB1044" s="62"/>
    </row>
    <row r="1045" spans="27:28">
      <c r="AA1045" s="56"/>
      <c r="AB1045" s="62"/>
    </row>
    <row r="1046" spans="27:28">
      <c r="AA1046" s="56"/>
      <c r="AB1046" s="62"/>
    </row>
    <row r="1047" spans="27:28">
      <c r="AA1047" s="56"/>
      <c r="AB1047" s="62"/>
    </row>
    <row r="1048" spans="27:28">
      <c r="AA1048" s="56"/>
      <c r="AB1048" s="62"/>
    </row>
    <row r="1049" spans="27:28">
      <c r="AA1049" s="56"/>
      <c r="AB1049" s="62"/>
    </row>
    <row r="1050" spans="27:28">
      <c r="AA1050" s="56"/>
      <c r="AB1050" s="62"/>
    </row>
    <row r="1051" spans="27:28">
      <c r="AA1051" s="56"/>
      <c r="AB1051" s="62"/>
    </row>
    <row r="1052" spans="27:28">
      <c r="AA1052" s="56"/>
      <c r="AB1052" s="62"/>
    </row>
    <row r="1053" spans="27:28">
      <c r="AA1053" s="56"/>
      <c r="AB1053" s="62"/>
    </row>
    <row r="1054" spans="27:28">
      <c r="AA1054" s="56"/>
      <c r="AB1054" s="62"/>
    </row>
    <row r="1055" spans="27:28">
      <c r="AA1055" s="56"/>
      <c r="AB1055" s="62"/>
    </row>
    <row r="1056" spans="27:28">
      <c r="AA1056" s="56"/>
      <c r="AB1056" s="62"/>
    </row>
    <row r="1057" spans="27:28">
      <c r="AA1057" s="56"/>
      <c r="AB1057" s="62"/>
    </row>
    <row r="1058" spans="27:28">
      <c r="AA1058" s="56"/>
      <c r="AB1058" s="62"/>
    </row>
    <row r="1059" spans="27:28">
      <c r="AA1059" s="56"/>
      <c r="AB1059" s="62"/>
    </row>
    <row r="1060" spans="27:28">
      <c r="AA1060" s="56"/>
      <c r="AB1060" s="62"/>
    </row>
    <row r="1061" spans="27:28">
      <c r="AA1061" s="56"/>
      <c r="AB1061" s="62"/>
    </row>
    <row r="1062" spans="27:28">
      <c r="AA1062" s="56"/>
      <c r="AB1062" s="62"/>
    </row>
    <row r="1063" spans="27:28">
      <c r="AA1063" s="56"/>
      <c r="AB1063" s="62"/>
    </row>
    <row r="1064" spans="27:28">
      <c r="AA1064" s="56"/>
      <c r="AB1064" s="62"/>
    </row>
    <row r="1065" spans="27:28">
      <c r="AA1065" s="56"/>
      <c r="AB1065" s="62"/>
    </row>
    <row r="1066" spans="27:28">
      <c r="AA1066" s="56"/>
      <c r="AB1066" s="62"/>
    </row>
    <row r="1067" spans="27:28">
      <c r="AA1067" s="56"/>
      <c r="AB1067" s="62"/>
    </row>
    <row r="1068" spans="27:28">
      <c r="AA1068" s="56"/>
      <c r="AB1068" s="62"/>
    </row>
    <row r="1069" spans="27:28">
      <c r="AA1069" s="56"/>
      <c r="AB1069" s="62"/>
    </row>
    <row r="1070" spans="27:28">
      <c r="AA1070" s="56"/>
      <c r="AB1070" s="62"/>
    </row>
    <row r="1071" spans="27:28">
      <c r="AA1071" s="56"/>
      <c r="AB1071" s="62"/>
    </row>
    <row r="1072" spans="27:28">
      <c r="AA1072" s="56"/>
      <c r="AB1072" s="62"/>
    </row>
    <row r="1073" spans="27:28">
      <c r="AA1073" s="56"/>
      <c r="AB1073" s="62"/>
    </row>
    <row r="1074" spans="27:28">
      <c r="AA1074" s="56"/>
      <c r="AB1074" s="62"/>
    </row>
    <row r="1075" spans="27:28">
      <c r="AA1075" s="56"/>
      <c r="AB1075" s="62"/>
    </row>
    <row r="1076" spans="27:28">
      <c r="AA1076" s="56"/>
      <c r="AB1076" s="62"/>
    </row>
    <row r="1077" spans="27:28">
      <c r="AA1077" s="56"/>
      <c r="AB1077" s="62"/>
    </row>
    <row r="1078" spans="27:28">
      <c r="AA1078" s="56"/>
      <c r="AB1078" s="62"/>
    </row>
    <row r="1079" spans="27:28">
      <c r="AA1079" s="56"/>
      <c r="AB1079" s="62"/>
    </row>
    <row r="1080" spans="27:28">
      <c r="AA1080" s="56"/>
      <c r="AB1080" s="62"/>
    </row>
    <row r="1081" spans="27:28">
      <c r="AA1081" s="56"/>
      <c r="AB1081" s="62"/>
    </row>
    <row r="1082" spans="27:28">
      <c r="AA1082" s="56"/>
      <c r="AB1082" s="62"/>
    </row>
    <row r="1083" spans="27:28">
      <c r="AA1083" s="56"/>
      <c r="AB1083" s="62"/>
    </row>
    <row r="1084" spans="27:28">
      <c r="AA1084" s="56"/>
      <c r="AB1084" s="62"/>
    </row>
    <row r="1085" spans="27:28">
      <c r="AA1085" s="56"/>
      <c r="AB1085" s="62"/>
    </row>
    <row r="1086" spans="27:28">
      <c r="AA1086" s="56"/>
      <c r="AB1086" s="62"/>
    </row>
    <row r="1087" spans="27:28">
      <c r="AA1087" s="56"/>
      <c r="AB1087" s="62"/>
    </row>
    <row r="1088" spans="27:28">
      <c r="AA1088" s="56"/>
      <c r="AB1088" s="62"/>
    </row>
    <row r="1089" spans="27:28">
      <c r="AA1089" s="56"/>
      <c r="AB1089" s="62"/>
    </row>
    <row r="1090" spans="27:28">
      <c r="AA1090" s="56"/>
      <c r="AB1090" s="62"/>
    </row>
    <row r="1091" spans="27:28">
      <c r="AA1091" s="56"/>
      <c r="AB1091" s="62"/>
    </row>
    <row r="1092" spans="27:28">
      <c r="AA1092" s="56"/>
      <c r="AB1092" s="62"/>
    </row>
    <row r="1093" spans="27:28">
      <c r="AA1093" s="56"/>
      <c r="AB1093" s="62"/>
    </row>
    <row r="1094" spans="27:28">
      <c r="AA1094" s="56"/>
      <c r="AB1094" s="62"/>
    </row>
    <row r="1095" spans="27:28">
      <c r="AA1095" s="56"/>
      <c r="AB1095" s="62"/>
    </row>
    <row r="1096" spans="27:28">
      <c r="AA1096" s="56"/>
      <c r="AB1096" s="62"/>
    </row>
    <row r="1097" spans="27:28">
      <c r="AA1097" s="56"/>
      <c r="AB1097" s="62"/>
    </row>
    <row r="1098" spans="27:28">
      <c r="AA1098" s="56"/>
      <c r="AB1098" s="62"/>
    </row>
    <row r="1099" spans="27:28">
      <c r="AA1099" s="56"/>
      <c r="AB1099" s="62"/>
    </row>
    <row r="1100" spans="27:28">
      <c r="AA1100" s="56"/>
      <c r="AB1100" s="62"/>
    </row>
    <row r="1101" spans="27:28">
      <c r="AA1101" s="56"/>
      <c r="AB1101" s="62"/>
    </row>
    <row r="1102" spans="27:28">
      <c r="AA1102" s="56"/>
      <c r="AB1102" s="62"/>
    </row>
    <row r="1103" spans="27:28">
      <c r="AA1103" s="56"/>
      <c r="AB1103" s="62"/>
    </row>
    <row r="1104" spans="27:28">
      <c r="AA1104" s="56"/>
      <c r="AB1104" s="62"/>
    </row>
    <row r="1105" spans="27:28">
      <c r="AA1105" s="56"/>
      <c r="AB1105" s="62"/>
    </row>
    <row r="1106" spans="27:28">
      <c r="AA1106" s="56"/>
      <c r="AB1106" s="62"/>
    </row>
    <row r="1107" spans="27:28">
      <c r="AA1107" s="56"/>
      <c r="AB1107" s="62"/>
    </row>
    <row r="1108" spans="27:28">
      <c r="AA1108" s="56"/>
      <c r="AB1108" s="62"/>
    </row>
    <row r="1109" spans="27:28">
      <c r="AA1109" s="56"/>
      <c r="AB1109" s="62"/>
    </row>
    <row r="1110" spans="27:28">
      <c r="AA1110" s="56"/>
      <c r="AB1110" s="62"/>
    </row>
    <row r="1111" spans="27:28">
      <c r="AA1111" s="56"/>
      <c r="AB1111" s="62"/>
    </row>
    <row r="1112" spans="27:28">
      <c r="AA1112" s="56"/>
      <c r="AB1112" s="62"/>
    </row>
    <row r="1113" spans="27:28">
      <c r="AA1113" s="56"/>
      <c r="AB1113" s="62"/>
    </row>
    <row r="1114" spans="27:28">
      <c r="AA1114" s="56"/>
      <c r="AB1114" s="62"/>
    </row>
    <row r="1115" spans="27:28">
      <c r="AA1115" s="56"/>
      <c r="AB1115" s="62"/>
    </row>
    <row r="1116" spans="27:28">
      <c r="AA1116" s="56"/>
      <c r="AB1116" s="62"/>
    </row>
    <row r="1117" spans="27:28">
      <c r="AA1117" s="56"/>
      <c r="AB1117" s="62"/>
    </row>
    <row r="1118" spans="27:28">
      <c r="AA1118" s="56"/>
      <c r="AB1118" s="62"/>
    </row>
    <row r="1119" spans="27:28">
      <c r="AA1119" s="56"/>
      <c r="AB1119" s="62"/>
    </row>
    <row r="1120" spans="27:28">
      <c r="AA1120" s="56"/>
      <c r="AB1120" s="62"/>
    </row>
    <row r="1121" spans="27:28">
      <c r="AA1121" s="56"/>
      <c r="AB1121" s="62"/>
    </row>
    <row r="1122" spans="27:28">
      <c r="AA1122" s="56"/>
      <c r="AB1122" s="62"/>
    </row>
    <row r="1123" spans="27:28">
      <c r="AA1123" s="56"/>
      <c r="AB1123" s="62"/>
    </row>
    <row r="1124" spans="27:28">
      <c r="AA1124" s="56"/>
      <c r="AB1124" s="62"/>
    </row>
    <row r="1125" spans="27:28">
      <c r="AA1125" s="56"/>
      <c r="AB1125" s="62"/>
    </row>
    <row r="1126" spans="27:28">
      <c r="AA1126" s="56"/>
      <c r="AB1126" s="62"/>
    </row>
    <row r="1127" spans="27:28">
      <c r="AA1127" s="56"/>
      <c r="AB1127" s="62"/>
    </row>
    <row r="1128" spans="27:28">
      <c r="AA1128" s="56"/>
      <c r="AB1128" s="62"/>
    </row>
    <row r="1129" spans="27:28">
      <c r="AA1129" s="56"/>
      <c r="AB1129" s="62"/>
    </row>
    <row r="1130" spans="27:28">
      <c r="AA1130" s="56"/>
      <c r="AB1130" s="62"/>
    </row>
    <row r="1131" spans="27:28">
      <c r="AA1131" s="56"/>
      <c r="AB1131" s="62"/>
    </row>
    <row r="1132" spans="27:28">
      <c r="AA1132" s="56"/>
      <c r="AB1132" s="62"/>
    </row>
    <row r="1133" spans="27:28">
      <c r="AA1133" s="56"/>
      <c r="AB1133" s="62"/>
    </row>
    <row r="1134" spans="27:28">
      <c r="AA1134" s="56"/>
      <c r="AB1134" s="62"/>
    </row>
    <row r="1135" spans="27:28">
      <c r="AA1135" s="56"/>
      <c r="AB1135" s="62"/>
    </row>
    <row r="1136" spans="27:28">
      <c r="AA1136" s="56"/>
      <c r="AB1136" s="62"/>
    </row>
    <row r="1137" spans="27:28">
      <c r="AA1137" s="56"/>
      <c r="AB1137" s="62"/>
    </row>
    <row r="1138" spans="27:28">
      <c r="AA1138" s="56"/>
      <c r="AB1138" s="62"/>
    </row>
    <row r="1139" spans="27:28">
      <c r="AA1139" s="56"/>
      <c r="AB1139" s="62"/>
    </row>
    <row r="1140" spans="27:28">
      <c r="AA1140" s="56"/>
      <c r="AB1140" s="62"/>
    </row>
    <row r="1141" spans="27:28">
      <c r="AA1141" s="56"/>
      <c r="AB1141" s="62"/>
    </row>
    <row r="1142" spans="27:28">
      <c r="AA1142" s="56"/>
      <c r="AB1142" s="62"/>
    </row>
    <row r="1143" spans="27:28">
      <c r="AA1143" s="56"/>
      <c r="AB1143" s="62"/>
    </row>
    <row r="1144" spans="27:28">
      <c r="AA1144" s="56"/>
      <c r="AB1144" s="62"/>
    </row>
    <row r="1145" spans="27:28">
      <c r="AA1145" s="56"/>
      <c r="AB1145" s="62"/>
    </row>
    <row r="1146" spans="27:28">
      <c r="AA1146" s="56"/>
      <c r="AB1146" s="62"/>
    </row>
    <row r="1147" spans="27:28">
      <c r="AA1147" s="56"/>
      <c r="AB1147" s="62"/>
    </row>
    <row r="1148" spans="27:28">
      <c r="AA1148" s="56"/>
      <c r="AB1148" s="62"/>
    </row>
    <row r="1149" spans="27:28">
      <c r="AA1149" s="56"/>
      <c r="AB1149" s="62"/>
    </row>
    <row r="1150" spans="27:28">
      <c r="AA1150" s="56"/>
      <c r="AB1150" s="62"/>
    </row>
    <row r="1151" spans="27:28">
      <c r="AA1151" s="56"/>
      <c r="AB1151" s="62"/>
    </row>
    <row r="1152" spans="27:28">
      <c r="AA1152" s="56"/>
      <c r="AB1152" s="62"/>
    </row>
    <row r="1153" spans="27:28">
      <c r="AA1153" s="56"/>
      <c r="AB1153" s="62"/>
    </row>
    <row r="1154" spans="27:28">
      <c r="AA1154" s="56"/>
      <c r="AB1154" s="62"/>
    </row>
    <row r="1155" spans="27:28">
      <c r="AA1155" s="56"/>
      <c r="AB1155" s="62"/>
    </row>
    <row r="1156" spans="27:28">
      <c r="AA1156" s="56"/>
      <c r="AB1156" s="62"/>
    </row>
    <row r="1157" spans="27:28">
      <c r="AA1157" s="56"/>
      <c r="AB1157" s="62"/>
    </row>
    <row r="1158" spans="27:28">
      <c r="AA1158" s="56"/>
      <c r="AB1158" s="62"/>
    </row>
    <row r="1159" spans="27:28">
      <c r="AA1159" s="56"/>
      <c r="AB1159" s="62"/>
    </row>
    <row r="1160" spans="27:28">
      <c r="AA1160" s="56"/>
      <c r="AB1160" s="62"/>
    </row>
    <row r="1161" spans="27:28">
      <c r="AA1161" s="56"/>
      <c r="AB1161" s="62"/>
    </row>
    <row r="1162" spans="27:28">
      <c r="AA1162" s="56"/>
      <c r="AB1162" s="62"/>
    </row>
    <row r="1163" spans="27:28">
      <c r="AA1163" s="56"/>
      <c r="AB1163" s="62"/>
    </row>
    <row r="1164" spans="27:28">
      <c r="AA1164" s="56"/>
      <c r="AB1164" s="62"/>
    </row>
    <row r="1165" spans="27:28">
      <c r="AA1165" s="56"/>
      <c r="AB1165" s="62"/>
    </row>
    <row r="1166" spans="27:28">
      <c r="AA1166" s="56"/>
      <c r="AB1166" s="62"/>
    </row>
    <row r="1167" spans="27:28">
      <c r="AA1167" s="56"/>
      <c r="AB1167" s="62"/>
    </row>
    <row r="1168" spans="27:28">
      <c r="AA1168" s="56"/>
      <c r="AB1168" s="62"/>
    </row>
    <row r="1169" spans="27:28">
      <c r="AA1169" s="56"/>
      <c r="AB1169" s="62"/>
    </row>
    <row r="1170" spans="27:28">
      <c r="AA1170" s="56"/>
      <c r="AB1170" s="62"/>
    </row>
    <row r="1171" spans="27:28">
      <c r="AA1171" s="56"/>
      <c r="AB1171" s="62"/>
    </row>
    <row r="1172" spans="27:28">
      <c r="AA1172" s="56"/>
      <c r="AB1172" s="62"/>
    </row>
    <row r="1173" spans="27:28">
      <c r="AA1173" s="56"/>
      <c r="AB1173" s="62"/>
    </row>
    <row r="1174" spans="27:28">
      <c r="AA1174" s="56"/>
      <c r="AB1174" s="62"/>
    </row>
    <row r="1175" spans="27:28">
      <c r="AA1175" s="56"/>
      <c r="AB1175" s="62"/>
    </row>
    <row r="1176" spans="27:28">
      <c r="AA1176" s="56"/>
      <c r="AB1176" s="62"/>
    </row>
    <row r="1177" spans="27:28">
      <c r="AA1177" s="56"/>
      <c r="AB1177" s="62"/>
    </row>
    <row r="1178" spans="27:28">
      <c r="AA1178" s="56"/>
      <c r="AB1178" s="62"/>
    </row>
    <row r="1179" spans="27:28">
      <c r="AA1179" s="56"/>
      <c r="AB1179" s="62"/>
    </row>
    <row r="1180" spans="27:28">
      <c r="AA1180" s="56"/>
      <c r="AB1180" s="62"/>
    </row>
    <row r="1181" spans="27:28">
      <c r="AA1181" s="56"/>
      <c r="AB1181" s="62"/>
    </row>
    <row r="1182" spans="27:28">
      <c r="AA1182" s="56"/>
      <c r="AB1182" s="62"/>
    </row>
    <row r="1183" spans="27:28">
      <c r="AA1183" s="56"/>
      <c r="AB1183" s="62"/>
    </row>
    <row r="1184" spans="27:28">
      <c r="AA1184" s="56"/>
      <c r="AB1184" s="62"/>
    </row>
    <row r="1185" spans="27:28">
      <c r="AA1185" s="56"/>
      <c r="AB1185" s="62"/>
    </row>
    <row r="1186" spans="27:28">
      <c r="AA1186" s="56"/>
      <c r="AB1186" s="62"/>
    </row>
    <row r="1187" spans="27:28">
      <c r="AA1187" s="56"/>
      <c r="AB1187" s="62"/>
    </row>
    <row r="1188" spans="27:28">
      <c r="AA1188" s="56"/>
      <c r="AB1188" s="62"/>
    </row>
    <row r="1189" spans="27:28">
      <c r="AA1189" s="56"/>
      <c r="AB1189" s="62"/>
    </row>
    <row r="1190" spans="27:28">
      <c r="AA1190" s="56"/>
      <c r="AB1190" s="62"/>
    </row>
    <row r="1191" spans="27:28">
      <c r="AA1191" s="56"/>
      <c r="AB1191" s="62"/>
    </row>
    <row r="1192" spans="27:28">
      <c r="AA1192" s="56"/>
      <c r="AB1192" s="62"/>
    </row>
    <row r="1193" spans="27:28">
      <c r="AA1193" s="56"/>
      <c r="AB1193" s="62"/>
    </row>
    <row r="1194" spans="27:28">
      <c r="AA1194" s="56"/>
      <c r="AB1194" s="62"/>
    </row>
    <row r="1195" spans="27:28">
      <c r="AA1195" s="56"/>
      <c r="AB1195" s="62"/>
    </row>
    <row r="1196" spans="27:28">
      <c r="AA1196" s="56"/>
      <c r="AB1196" s="62"/>
    </row>
    <row r="1197" spans="27:28">
      <c r="AA1197" s="56"/>
      <c r="AB1197" s="62"/>
    </row>
    <row r="1198" spans="27:28">
      <c r="AA1198" s="56"/>
      <c r="AB1198" s="62"/>
    </row>
    <row r="1199" spans="27:28">
      <c r="AA1199" s="56"/>
      <c r="AB1199" s="62"/>
    </row>
    <row r="1200" spans="27:28">
      <c r="AA1200" s="56"/>
      <c r="AB1200" s="62"/>
    </row>
    <row r="1201" spans="27:28">
      <c r="AA1201" s="56"/>
      <c r="AB1201" s="62"/>
    </row>
    <row r="1202" spans="27:28">
      <c r="AA1202" s="56"/>
      <c r="AB1202" s="62"/>
    </row>
    <row r="1203" spans="27:28">
      <c r="AA1203" s="56"/>
      <c r="AB1203" s="62"/>
    </row>
    <row r="1204" spans="27:28">
      <c r="AA1204" s="56"/>
      <c r="AB1204" s="62"/>
    </row>
    <row r="1205" spans="27:28">
      <c r="AA1205" s="56"/>
      <c r="AB1205" s="62"/>
    </row>
    <row r="1206" spans="27:28">
      <c r="AA1206" s="56"/>
      <c r="AB1206" s="62"/>
    </row>
    <row r="1207" spans="27:28">
      <c r="AA1207" s="56"/>
      <c r="AB1207" s="62"/>
    </row>
    <row r="1208" spans="27:28">
      <c r="AA1208" s="56"/>
      <c r="AB1208" s="62"/>
    </row>
    <row r="1209" spans="27:28">
      <c r="AA1209" s="56"/>
      <c r="AB1209" s="62"/>
    </row>
    <row r="1210" spans="27:28">
      <c r="AA1210" s="56"/>
      <c r="AB1210" s="62"/>
    </row>
    <row r="1211" spans="27:28">
      <c r="AA1211" s="56"/>
      <c r="AB1211" s="62"/>
    </row>
    <row r="1212" spans="27:28">
      <c r="AA1212" s="56"/>
      <c r="AB1212" s="62"/>
    </row>
    <row r="1213" spans="27:28">
      <c r="AA1213" s="56"/>
      <c r="AB1213" s="62"/>
    </row>
    <row r="1214" spans="27:28">
      <c r="AA1214" s="56"/>
      <c r="AB1214" s="62"/>
    </row>
    <row r="1215" spans="27:28">
      <c r="AA1215" s="56"/>
      <c r="AB1215" s="62"/>
    </row>
    <row r="1216" spans="27:28">
      <c r="AA1216" s="56"/>
      <c r="AB1216" s="62"/>
    </row>
    <row r="1217" spans="27:28">
      <c r="AA1217" s="56"/>
      <c r="AB1217" s="62"/>
    </row>
    <row r="1218" spans="27:28">
      <c r="AA1218" s="56"/>
      <c r="AB1218" s="62"/>
    </row>
    <row r="1219" spans="27:28">
      <c r="AA1219" s="56"/>
      <c r="AB1219" s="62"/>
    </row>
    <row r="1220" spans="27:28">
      <c r="AA1220" s="56"/>
      <c r="AB1220" s="62"/>
    </row>
    <row r="1221" spans="27:28">
      <c r="AA1221" s="56"/>
      <c r="AB1221" s="62"/>
    </row>
    <row r="1222" spans="27:28">
      <c r="AA1222" s="56"/>
      <c r="AB1222" s="62"/>
    </row>
    <row r="1223" spans="27:28">
      <c r="AA1223" s="56"/>
      <c r="AB1223" s="62"/>
    </row>
    <row r="1224" spans="27:28">
      <c r="AA1224" s="56"/>
      <c r="AB1224" s="62"/>
    </row>
    <row r="1225" spans="27:28">
      <c r="AA1225" s="56"/>
      <c r="AB1225" s="62"/>
    </row>
    <row r="1226" spans="27:28">
      <c r="AA1226" s="56"/>
      <c r="AB1226" s="62"/>
    </row>
    <row r="1227" spans="27:28">
      <c r="AA1227" s="56"/>
      <c r="AB1227" s="62"/>
    </row>
    <row r="1228" spans="27:28">
      <c r="AA1228" s="56"/>
      <c r="AB1228" s="62"/>
    </row>
    <row r="1229" spans="27:28">
      <c r="AA1229" s="56"/>
      <c r="AB1229" s="62"/>
    </row>
    <row r="1230" spans="27:28">
      <c r="AA1230" s="56"/>
      <c r="AB1230" s="62"/>
    </row>
    <row r="1231" spans="27:28">
      <c r="AA1231" s="56"/>
      <c r="AB1231" s="62"/>
    </row>
    <row r="1232" spans="27:28">
      <c r="AA1232" s="56"/>
      <c r="AB1232" s="62"/>
    </row>
    <row r="1233" spans="27:28">
      <c r="AA1233" s="56"/>
      <c r="AB1233" s="62"/>
    </row>
    <row r="1234" spans="27:28">
      <c r="AA1234" s="56"/>
      <c r="AB1234" s="62"/>
    </row>
    <row r="1235" spans="27:28">
      <c r="AA1235" s="56"/>
      <c r="AB1235" s="62"/>
    </row>
    <row r="1236" spans="27:28">
      <c r="AA1236" s="56"/>
      <c r="AB1236" s="62"/>
    </row>
    <row r="1237" spans="27:28">
      <c r="AA1237" s="56"/>
      <c r="AB1237" s="62"/>
    </row>
    <row r="1238" spans="27:28">
      <c r="AA1238" s="56"/>
      <c r="AB1238" s="62"/>
    </row>
    <row r="1239" spans="27:28">
      <c r="AA1239" s="56"/>
      <c r="AB1239" s="62"/>
    </row>
    <row r="1240" spans="27:28">
      <c r="AA1240" s="56"/>
      <c r="AB1240" s="62"/>
    </row>
    <row r="1241" spans="27:28">
      <c r="AA1241" s="56"/>
      <c r="AB1241" s="62"/>
    </row>
    <row r="1242" spans="27:28">
      <c r="AA1242" s="56"/>
      <c r="AB1242" s="62"/>
    </row>
    <row r="1243" spans="27:28">
      <c r="AA1243" s="56"/>
      <c r="AB1243" s="62"/>
    </row>
    <row r="1244" spans="27:28">
      <c r="AA1244" s="56"/>
      <c r="AB1244" s="62"/>
    </row>
    <row r="1245" spans="27:28">
      <c r="AA1245" s="56"/>
      <c r="AB1245" s="62"/>
    </row>
    <row r="1246" spans="27:28">
      <c r="AA1246" s="56"/>
      <c r="AB1246" s="62"/>
    </row>
    <row r="1247" spans="27:28">
      <c r="AA1247" s="56"/>
      <c r="AB1247" s="62"/>
    </row>
    <row r="1248" spans="27:28">
      <c r="AA1248" s="56"/>
      <c r="AB1248" s="62"/>
    </row>
    <row r="1249" spans="27:28">
      <c r="AA1249" s="56"/>
      <c r="AB1249" s="62"/>
    </row>
    <row r="1250" spans="27:28">
      <c r="AA1250" s="56"/>
      <c r="AB1250" s="62"/>
    </row>
    <row r="1251" spans="27:28">
      <c r="AA1251" s="56"/>
      <c r="AB1251" s="62"/>
    </row>
    <row r="1252" spans="27:28">
      <c r="AA1252" s="56"/>
      <c r="AB1252" s="62"/>
    </row>
    <row r="1253" spans="27:28">
      <c r="AA1253" s="56"/>
      <c r="AB1253" s="62"/>
    </row>
    <row r="1254" spans="27:28">
      <c r="AA1254" s="56"/>
      <c r="AB1254" s="62"/>
    </row>
    <row r="1255" spans="27:28">
      <c r="AA1255" s="56"/>
      <c r="AB1255" s="62"/>
    </row>
    <row r="1256" spans="27:28">
      <c r="AA1256" s="56"/>
      <c r="AB1256" s="62"/>
    </row>
    <row r="1257" spans="27:28">
      <c r="AA1257" s="56"/>
      <c r="AB1257" s="62"/>
    </row>
    <row r="1258" spans="27:28">
      <c r="AA1258" s="56"/>
      <c r="AB1258" s="62"/>
    </row>
    <row r="1259" spans="27:28">
      <c r="AA1259" s="56"/>
      <c r="AB1259" s="62"/>
    </row>
    <row r="1260" spans="27:28">
      <c r="AA1260" s="56"/>
      <c r="AB1260" s="62"/>
    </row>
    <row r="1261" spans="27:28">
      <c r="AA1261" s="56"/>
      <c r="AB1261" s="62"/>
    </row>
    <row r="1262" spans="27:28">
      <c r="AA1262" s="56"/>
      <c r="AB1262" s="62"/>
    </row>
    <row r="1263" spans="27:28">
      <c r="AA1263" s="56"/>
      <c r="AB1263" s="62"/>
    </row>
    <row r="1264" spans="27:28">
      <c r="AA1264" s="56"/>
      <c r="AB1264" s="62"/>
    </row>
    <row r="1265" spans="27:28">
      <c r="AA1265" s="56"/>
      <c r="AB1265" s="62"/>
    </row>
    <row r="1266" spans="27:28">
      <c r="AA1266" s="56"/>
      <c r="AB1266" s="62"/>
    </row>
    <row r="1267" spans="27:28">
      <c r="AA1267" s="56"/>
      <c r="AB1267" s="62"/>
    </row>
    <row r="1268" spans="27:28">
      <c r="AA1268" s="56"/>
      <c r="AB1268" s="62"/>
    </row>
    <row r="1269" spans="27:28">
      <c r="AA1269" s="56"/>
      <c r="AB1269" s="62"/>
    </row>
    <row r="1270" spans="27:28">
      <c r="AA1270" s="56"/>
      <c r="AB1270" s="62"/>
    </row>
    <row r="1271" spans="27:28">
      <c r="AA1271" s="56"/>
      <c r="AB1271" s="62"/>
    </row>
    <row r="1272" spans="27:28">
      <c r="AA1272" s="56"/>
      <c r="AB1272" s="62"/>
    </row>
    <row r="1273" spans="27:28">
      <c r="AA1273" s="56"/>
      <c r="AB1273" s="62"/>
    </row>
    <row r="1274" spans="27:28">
      <c r="AA1274" s="56"/>
      <c r="AB1274" s="62"/>
    </row>
    <row r="1275" spans="27:28">
      <c r="AA1275" s="56"/>
      <c r="AB1275" s="62"/>
    </row>
    <row r="1276" spans="27:28">
      <c r="AA1276" s="56"/>
      <c r="AB1276" s="62"/>
    </row>
    <row r="1277" spans="27:28">
      <c r="AA1277" s="56"/>
      <c r="AB1277" s="62"/>
    </row>
    <row r="1278" spans="27:28">
      <c r="AA1278" s="56"/>
      <c r="AB1278" s="62"/>
    </row>
    <row r="1279" spans="27:28">
      <c r="AA1279" s="56"/>
      <c r="AB1279" s="62"/>
    </row>
    <row r="1280" spans="27:28">
      <c r="AA1280" s="56"/>
      <c r="AB1280" s="62"/>
    </row>
    <row r="1281" spans="27:28">
      <c r="AA1281" s="56"/>
      <c r="AB1281" s="62"/>
    </row>
    <row r="1282" spans="27:28">
      <c r="AA1282" s="56"/>
      <c r="AB1282" s="62"/>
    </row>
    <row r="1283" spans="27:28">
      <c r="AA1283" s="56"/>
      <c r="AB1283" s="62"/>
    </row>
    <row r="1284" spans="27:28">
      <c r="AA1284" s="56"/>
      <c r="AB1284" s="62"/>
    </row>
    <row r="1285" spans="27:28">
      <c r="AA1285" s="56"/>
      <c r="AB1285" s="62"/>
    </row>
    <row r="1286" spans="27:28">
      <c r="AA1286" s="56"/>
      <c r="AB1286" s="62"/>
    </row>
    <row r="1287" spans="27:28">
      <c r="AA1287" s="56"/>
      <c r="AB1287" s="62"/>
    </row>
    <row r="1288" spans="27:28">
      <c r="AA1288" s="56"/>
      <c r="AB1288" s="62"/>
    </row>
    <row r="1289" spans="27:28">
      <c r="AA1289" s="56"/>
      <c r="AB1289" s="62"/>
    </row>
    <row r="1290" spans="27:28">
      <c r="AA1290" s="56"/>
      <c r="AB1290" s="62"/>
    </row>
    <row r="1291" spans="27:28">
      <c r="AA1291" s="56"/>
      <c r="AB1291" s="62"/>
    </row>
    <row r="1292" spans="27:28">
      <c r="AA1292" s="56"/>
      <c r="AB1292" s="62"/>
    </row>
    <row r="1293" spans="27:28">
      <c r="AA1293" s="56"/>
      <c r="AB1293" s="62"/>
    </row>
    <row r="1294" spans="27:28">
      <c r="AA1294" s="56"/>
      <c r="AB1294" s="62"/>
    </row>
    <row r="1295" spans="27:28">
      <c r="AA1295" s="56"/>
      <c r="AB1295" s="62"/>
    </row>
    <row r="1296" spans="27:28">
      <c r="AA1296" s="56"/>
      <c r="AB1296" s="62"/>
    </row>
    <row r="1297" spans="27:28">
      <c r="AA1297" s="56"/>
      <c r="AB1297" s="62"/>
    </row>
    <row r="1298" spans="27:28">
      <c r="AA1298" s="56"/>
      <c r="AB1298" s="62"/>
    </row>
    <row r="1299" spans="27:28">
      <c r="AA1299" s="56"/>
      <c r="AB1299" s="62"/>
    </row>
    <row r="1300" spans="27:28">
      <c r="AA1300" s="56"/>
      <c r="AB1300" s="62"/>
    </row>
    <row r="1301" spans="27:28">
      <c r="AA1301" s="56"/>
      <c r="AB1301" s="62"/>
    </row>
    <row r="1302" spans="27:28">
      <c r="AA1302" s="56"/>
      <c r="AB1302" s="62"/>
    </row>
    <row r="1303" spans="27:28">
      <c r="AA1303" s="56"/>
      <c r="AB1303" s="62"/>
    </row>
    <row r="1304" spans="27:28">
      <c r="AA1304" s="56"/>
      <c r="AB1304" s="62"/>
    </row>
    <row r="1305" spans="27:28">
      <c r="AA1305" s="56"/>
      <c r="AB1305" s="62"/>
    </row>
    <row r="1306" spans="27:28">
      <c r="AA1306" s="56"/>
      <c r="AB1306" s="62"/>
    </row>
    <row r="1307" spans="27:28">
      <c r="AA1307" s="56"/>
      <c r="AB1307" s="62"/>
    </row>
    <row r="1308" spans="27:28">
      <c r="AA1308" s="56"/>
      <c r="AB1308" s="62"/>
    </row>
    <row r="1309" spans="27:28">
      <c r="AA1309" s="56"/>
      <c r="AB1309" s="62"/>
    </row>
    <row r="1310" spans="27:28">
      <c r="AA1310" s="56"/>
      <c r="AB1310" s="62"/>
    </row>
    <row r="1311" spans="27:28">
      <c r="AA1311" s="56"/>
      <c r="AB1311" s="62"/>
    </row>
    <row r="1312" spans="27:28">
      <c r="AA1312" s="56"/>
      <c r="AB1312" s="62"/>
    </row>
    <row r="1313" spans="27:28">
      <c r="AA1313" s="56"/>
      <c r="AB1313" s="62"/>
    </row>
    <row r="1314" spans="27:28">
      <c r="AA1314" s="56"/>
      <c r="AB1314" s="62"/>
    </row>
    <row r="1315" spans="27:28">
      <c r="AA1315" s="56"/>
      <c r="AB1315" s="62"/>
    </row>
    <row r="1316" spans="27:28">
      <c r="AA1316" s="56"/>
      <c r="AB1316" s="62"/>
    </row>
    <row r="1317" spans="27:28">
      <c r="AA1317" s="56"/>
      <c r="AB1317" s="62"/>
    </row>
    <row r="1318" spans="27:28">
      <c r="AA1318" s="56"/>
      <c r="AB1318" s="62"/>
    </row>
    <row r="1319" spans="27:28">
      <c r="AA1319" s="56"/>
      <c r="AB1319" s="62"/>
    </row>
    <row r="1320" spans="27:28">
      <c r="AA1320" s="56"/>
      <c r="AB1320" s="62"/>
    </row>
    <row r="1321" spans="27:28">
      <c r="AA1321" s="56"/>
      <c r="AB1321" s="62"/>
    </row>
    <row r="1322" spans="27:28">
      <c r="AA1322" s="56"/>
      <c r="AB1322" s="62"/>
    </row>
    <row r="1323" spans="27:28">
      <c r="AA1323" s="56"/>
      <c r="AB1323" s="62"/>
    </row>
    <row r="1324" spans="27:28">
      <c r="AA1324" s="56"/>
      <c r="AB1324" s="62"/>
    </row>
    <row r="1325" spans="27:28">
      <c r="AA1325" s="56"/>
      <c r="AB1325" s="62"/>
    </row>
    <row r="1326" spans="27:28">
      <c r="AA1326" s="56"/>
      <c r="AB1326" s="62"/>
    </row>
    <row r="1327" spans="27:28">
      <c r="AA1327" s="56"/>
      <c r="AB1327" s="62"/>
    </row>
    <row r="1328" spans="27:28">
      <c r="AA1328" s="56"/>
      <c r="AB1328" s="62"/>
    </row>
    <row r="1329" spans="27:28">
      <c r="AA1329" s="56"/>
      <c r="AB1329" s="62"/>
    </row>
    <row r="1330" spans="27:28">
      <c r="AA1330" s="56"/>
      <c r="AB1330" s="62"/>
    </row>
    <row r="1331" spans="27:28">
      <c r="AA1331" s="56"/>
      <c r="AB1331" s="62"/>
    </row>
    <row r="1332" spans="27:28">
      <c r="AA1332" s="56"/>
      <c r="AB1332" s="62"/>
    </row>
    <row r="1333" spans="27:28">
      <c r="AA1333" s="56"/>
      <c r="AB1333" s="62"/>
    </row>
    <row r="1334" spans="27:28">
      <c r="AA1334" s="56"/>
      <c r="AB1334" s="62"/>
    </row>
    <row r="1335" spans="27:28">
      <c r="AA1335" s="56"/>
      <c r="AB1335" s="62"/>
    </row>
    <row r="1336" spans="27:28">
      <c r="AA1336" s="56"/>
      <c r="AB1336" s="62"/>
    </row>
    <row r="1337" spans="27:28">
      <c r="AA1337" s="56"/>
      <c r="AB1337" s="62"/>
    </row>
    <row r="1338" spans="27:28">
      <c r="AA1338" s="56"/>
      <c r="AB1338" s="62"/>
    </row>
    <row r="1339" spans="27:28">
      <c r="AA1339" s="56"/>
      <c r="AB1339" s="62"/>
    </row>
    <row r="1340" spans="27:28">
      <c r="AA1340" s="56"/>
      <c r="AB1340" s="62"/>
    </row>
    <row r="1341" spans="27:28">
      <c r="AA1341" s="56"/>
      <c r="AB1341" s="62"/>
    </row>
    <row r="1342" spans="27:28">
      <c r="AA1342" s="56"/>
      <c r="AB1342" s="62"/>
    </row>
    <row r="1343" spans="27:28">
      <c r="AA1343" s="56"/>
      <c r="AB1343" s="62"/>
    </row>
    <row r="1344" spans="27:28">
      <c r="AA1344" s="56"/>
      <c r="AB1344" s="62"/>
    </row>
    <row r="1345" spans="27:28">
      <c r="AA1345" s="56"/>
      <c r="AB1345" s="62"/>
    </row>
    <row r="1346" spans="27:28">
      <c r="AA1346" s="56"/>
      <c r="AB1346" s="62"/>
    </row>
    <row r="1347" spans="27:28">
      <c r="AA1347" s="56"/>
      <c r="AB1347" s="62"/>
    </row>
    <row r="1348" spans="27:28">
      <c r="AA1348" s="56"/>
      <c r="AB1348" s="62"/>
    </row>
    <row r="1349" spans="27:28">
      <c r="AA1349" s="56"/>
      <c r="AB1349" s="62"/>
    </row>
    <row r="1350" spans="27:28">
      <c r="AA1350" s="56"/>
      <c r="AB1350" s="62"/>
    </row>
    <row r="1351" spans="27:28">
      <c r="AA1351" s="56"/>
      <c r="AB1351" s="62"/>
    </row>
    <row r="1352" spans="27:28">
      <c r="AA1352" s="56"/>
      <c r="AB1352" s="62"/>
    </row>
    <row r="1353" spans="27:28">
      <c r="AA1353" s="56"/>
      <c r="AB1353" s="62"/>
    </row>
    <row r="1354" spans="27:28">
      <c r="AA1354" s="56"/>
      <c r="AB1354" s="62"/>
    </row>
    <row r="1355" spans="27:28">
      <c r="AA1355" s="56"/>
      <c r="AB1355" s="62"/>
    </row>
    <row r="1356" spans="27:28">
      <c r="AA1356" s="56"/>
      <c r="AB1356" s="62"/>
    </row>
    <row r="1357" spans="27:28">
      <c r="AA1357" s="56"/>
      <c r="AB1357" s="62"/>
    </row>
    <row r="1358" spans="27:28">
      <c r="AA1358" s="56"/>
      <c r="AB1358" s="62"/>
    </row>
    <row r="1359" spans="27:28">
      <c r="AA1359" s="56"/>
      <c r="AB1359" s="62"/>
    </row>
    <row r="1360" spans="27:28">
      <c r="AA1360" s="56"/>
      <c r="AB1360" s="62"/>
    </row>
    <row r="1361" spans="27:28">
      <c r="AA1361" s="56"/>
      <c r="AB1361" s="62"/>
    </row>
    <row r="1362" spans="27:28">
      <c r="AA1362" s="56"/>
      <c r="AB1362" s="62"/>
    </row>
    <row r="1363" spans="27:28">
      <c r="AA1363" s="56"/>
      <c r="AB1363" s="62"/>
    </row>
    <row r="1364" spans="27:28">
      <c r="AA1364" s="56"/>
      <c r="AB1364" s="62"/>
    </row>
    <row r="1365" spans="27:28">
      <c r="AA1365" s="56"/>
      <c r="AB1365" s="62"/>
    </row>
    <row r="1366" spans="27:28">
      <c r="AA1366" s="56"/>
      <c r="AB1366" s="62"/>
    </row>
    <row r="1367" spans="27:28">
      <c r="AA1367" s="56"/>
      <c r="AB1367" s="62"/>
    </row>
    <row r="1368" spans="27:28">
      <c r="AA1368" s="56"/>
      <c r="AB1368" s="62"/>
    </row>
    <row r="1369" spans="27:28">
      <c r="AA1369" s="56"/>
      <c r="AB1369" s="62"/>
    </row>
    <row r="1370" spans="27:28">
      <c r="AA1370" s="56"/>
      <c r="AB1370" s="62"/>
    </row>
    <row r="1371" spans="27:28">
      <c r="AA1371" s="56"/>
      <c r="AB1371" s="62"/>
    </row>
    <row r="1372" spans="27:28">
      <c r="AA1372" s="56"/>
      <c r="AB1372" s="62"/>
    </row>
    <row r="1373" spans="27:28">
      <c r="AA1373" s="56"/>
      <c r="AB1373" s="62"/>
    </row>
    <row r="1374" spans="27:28">
      <c r="AA1374" s="56"/>
      <c r="AB1374" s="62"/>
    </row>
    <row r="1375" spans="27:28">
      <c r="AA1375" s="56"/>
      <c r="AB1375" s="62"/>
    </row>
    <row r="1376" spans="27:28">
      <c r="AA1376" s="56"/>
      <c r="AB1376" s="62"/>
    </row>
    <row r="1377" spans="27:28">
      <c r="AA1377" s="56"/>
      <c r="AB1377" s="62"/>
    </row>
    <row r="1378" spans="27:28">
      <c r="AA1378" s="56"/>
      <c r="AB1378" s="62"/>
    </row>
    <row r="1379" spans="27:28">
      <c r="AA1379" s="56"/>
      <c r="AB1379" s="62"/>
    </row>
    <row r="1380" spans="27:28">
      <c r="AA1380" s="56"/>
      <c r="AB1380" s="62"/>
    </row>
    <row r="1381" spans="27:28">
      <c r="AA1381" s="56"/>
      <c r="AB1381" s="62"/>
    </row>
    <row r="1382" spans="27:28">
      <c r="AA1382" s="56"/>
      <c r="AB1382" s="62"/>
    </row>
    <row r="1383" spans="27:28">
      <c r="AA1383" s="56"/>
      <c r="AB1383" s="62"/>
    </row>
    <row r="1384" spans="27:28">
      <c r="AA1384" s="56"/>
      <c r="AB1384" s="62"/>
    </row>
    <row r="1385" spans="27:28">
      <c r="AA1385" s="56"/>
      <c r="AB1385" s="62"/>
    </row>
    <row r="1386" spans="27:28">
      <c r="AA1386" s="56"/>
      <c r="AB1386" s="62"/>
    </row>
    <row r="1387" spans="27:28">
      <c r="AA1387" s="56"/>
      <c r="AB1387" s="62"/>
    </row>
    <row r="1388" spans="27:28">
      <c r="AA1388" s="56"/>
      <c r="AB1388" s="62"/>
    </row>
    <row r="1389" spans="27:28">
      <c r="AA1389" s="56"/>
      <c r="AB1389" s="62"/>
    </row>
    <row r="1390" spans="27:28">
      <c r="AA1390" s="56"/>
      <c r="AB1390" s="62"/>
    </row>
    <row r="1391" spans="27:28">
      <c r="AA1391" s="56"/>
      <c r="AB1391" s="62"/>
    </row>
    <row r="1392" spans="27:28">
      <c r="AA1392" s="56"/>
      <c r="AB1392" s="62"/>
    </row>
    <row r="1393" spans="27:28">
      <c r="AA1393" s="56"/>
      <c r="AB1393" s="62"/>
    </row>
    <row r="1394" spans="27:28">
      <c r="AA1394" s="56"/>
      <c r="AB1394" s="62"/>
    </row>
    <row r="1395" spans="27:28">
      <c r="AA1395" s="56"/>
      <c r="AB1395" s="62"/>
    </row>
    <row r="1396" spans="27:28">
      <c r="AA1396" s="56"/>
      <c r="AB1396" s="62"/>
    </row>
    <row r="1397" spans="27:28">
      <c r="AA1397" s="56"/>
      <c r="AB1397" s="62"/>
    </row>
    <row r="1398" spans="27:28">
      <c r="AA1398" s="56"/>
      <c r="AB1398" s="62"/>
    </row>
    <row r="1399" spans="27:28">
      <c r="AA1399" s="56"/>
      <c r="AB1399" s="62"/>
    </row>
    <row r="1400" spans="27:28">
      <c r="AA1400" s="56"/>
      <c r="AB1400" s="62"/>
    </row>
    <row r="1401" spans="27:28">
      <c r="AA1401" s="56"/>
      <c r="AB1401" s="62"/>
    </row>
    <row r="1402" spans="27:28">
      <c r="AA1402" s="56"/>
      <c r="AB1402" s="62"/>
    </row>
    <row r="1403" spans="27:28">
      <c r="AA1403" s="56"/>
      <c r="AB1403" s="62"/>
    </row>
    <row r="1404" spans="27:28">
      <c r="AA1404" s="56"/>
      <c r="AB1404" s="62"/>
    </row>
    <row r="1405" spans="27:28">
      <c r="AA1405" s="56"/>
      <c r="AB1405" s="62"/>
    </row>
    <row r="1406" spans="27:28">
      <c r="AA1406" s="56"/>
      <c r="AB1406" s="62"/>
    </row>
    <row r="1407" spans="27:28">
      <c r="AA1407" s="56"/>
      <c r="AB1407" s="62"/>
    </row>
    <row r="1408" spans="27:28">
      <c r="AA1408" s="56"/>
      <c r="AB1408" s="62"/>
    </row>
    <row r="1409" spans="27:28">
      <c r="AA1409" s="56"/>
      <c r="AB1409" s="62"/>
    </row>
    <row r="1410" spans="27:28">
      <c r="AA1410" s="56"/>
      <c r="AB1410" s="62"/>
    </row>
    <row r="1411" spans="27:28">
      <c r="AA1411" s="56"/>
      <c r="AB1411" s="62"/>
    </row>
    <row r="1412" spans="27:28">
      <c r="AA1412" s="56"/>
      <c r="AB1412" s="62"/>
    </row>
    <row r="1413" spans="27:28">
      <c r="AA1413" s="56"/>
      <c r="AB1413" s="62"/>
    </row>
    <row r="1414" spans="27:28">
      <c r="AA1414" s="56"/>
      <c r="AB1414" s="62"/>
    </row>
    <row r="1415" spans="27:28">
      <c r="AA1415" s="56"/>
      <c r="AB1415" s="62"/>
    </row>
    <row r="1416" spans="27:28">
      <c r="AA1416" s="56"/>
      <c r="AB1416" s="62"/>
    </row>
    <row r="1417" spans="27:28">
      <c r="AA1417" s="56"/>
      <c r="AB1417" s="62"/>
    </row>
    <row r="1418" spans="27:28">
      <c r="AA1418" s="56"/>
      <c r="AB1418" s="62"/>
    </row>
    <row r="1419" spans="27:28">
      <c r="AA1419" s="56"/>
      <c r="AB1419" s="62"/>
    </row>
    <row r="1420" spans="27:28">
      <c r="AA1420" s="56"/>
      <c r="AB1420" s="62"/>
    </row>
    <row r="1421" spans="27:28">
      <c r="AA1421" s="56"/>
      <c r="AB1421" s="62"/>
    </row>
    <row r="1422" spans="27:28">
      <c r="AA1422" s="56"/>
      <c r="AB1422" s="62"/>
    </row>
    <row r="1423" spans="27:28">
      <c r="AA1423" s="56"/>
      <c r="AB1423" s="62"/>
    </row>
    <row r="1424" spans="27:28">
      <c r="AA1424" s="56"/>
      <c r="AB1424" s="62"/>
    </row>
    <row r="1425" spans="27:28">
      <c r="AA1425" s="56"/>
      <c r="AB1425" s="62"/>
    </row>
    <row r="1426" spans="27:28">
      <c r="AA1426" s="56"/>
      <c r="AB1426" s="62"/>
    </row>
    <row r="1427" spans="27:28">
      <c r="AA1427" s="56"/>
      <c r="AB1427" s="62"/>
    </row>
    <row r="1428" spans="27:28">
      <c r="AA1428" s="56"/>
      <c r="AB1428" s="62"/>
    </row>
    <row r="1429" spans="27:28">
      <c r="AA1429" s="56"/>
      <c r="AB1429" s="62"/>
    </row>
    <row r="1430" spans="27:28">
      <c r="AA1430" s="56"/>
      <c r="AB1430" s="62"/>
    </row>
    <row r="1431" spans="27:28">
      <c r="AA1431" s="56"/>
      <c r="AB1431" s="62"/>
    </row>
    <row r="1432" spans="27:28">
      <c r="AA1432" s="56"/>
      <c r="AB1432" s="62"/>
    </row>
    <row r="1433" spans="27:28">
      <c r="AA1433" s="56"/>
      <c r="AB1433" s="62"/>
    </row>
    <row r="1434" spans="27:28">
      <c r="AA1434" s="56"/>
      <c r="AB1434" s="62"/>
    </row>
    <row r="1435" spans="27:28">
      <c r="AA1435" s="56"/>
      <c r="AB1435" s="62"/>
    </row>
    <row r="1436" spans="27:28">
      <c r="AA1436" s="56"/>
      <c r="AB1436" s="62"/>
    </row>
    <row r="1437" spans="27:28">
      <c r="AA1437" s="56"/>
      <c r="AB1437" s="62"/>
    </row>
    <row r="1438" spans="27:28">
      <c r="AA1438" s="56"/>
      <c r="AB1438" s="62"/>
    </row>
    <row r="1439" spans="27:28">
      <c r="AA1439" s="56"/>
      <c r="AB1439" s="62"/>
    </row>
    <row r="1440" spans="27:28">
      <c r="AA1440" s="56"/>
      <c r="AB1440" s="62"/>
    </row>
    <row r="1441" spans="27:28">
      <c r="AA1441" s="56"/>
      <c r="AB1441" s="62"/>
    </row>
    <row r="1442" spans="27:28">
      <c r="AA1442" s="56"/>
      <c r="AB1442" s="62"/>
    </row>
    <row r="1443" spans="27:28">
      <c r="AA1443" s="56"/>
      <c r="AB1443" s="62"/>
    </row>
    <row r="1444" spans="27:28">
      <c r="AA1444" s="56"/>
      <c r="AB1444" s="62"/>
    </row>
    <row r="1445" spans="27:28">
      <c r="AA1445" s="56"/>
      <c r="AB1445" s="62"/>
    </row>
    <row r="1446" spans="27:28">
      <c r="AA1446" s="56"/>
      <c r="AB1446" s="62"/>
    </row>
    <row r="1447" spans="27:28">
      <c r="AA1447" s="56"/>
      <c r="AB1447" s="62"/>
    </row>
    <row r="1448" spans="27:28">
      <c r="AA1448" s="56"/>
      <c r="AB1448" s="62"/>
    </row>
    <row r="1449" spans="27:28">
      <c r="AA1449" s="56"/>
      <c r="AB1449" s="62"/>
    </row>
    <row r="1450" spans="27:28">
      <c r="AA1450" s="56"/>
      <c r="AB1450" s="62"/>
    </row>
    <row r="1451" spans="27:28">
      <c r="AA1451" s="56"/>
      <c r="AB1451" s="62"/>
    </row>
    <row r="1452" spans="27:28">
      <c r="AA1452" s="56"/>
      <c r="AB1452" s="62"/>
    </row>
    <row r="1453" spans="27:28">
      <c r="AA1453" s="56"/>
      <c r="AB1453" s="62"/>
    </row>
    <row r="1454" spans="27:28">
      <c r="AA1454" s="56"/>
      <c r="AB1454" s="62"/>
    </row>
    <row r="1455" spans="27:28">
      <c r="AA1455" s="56"/>
      <c r="AB1455" s="62"/>
    </row>
    <row r="1456" spans="27:28">
      <c r="AA1456" s="56"/>
      <c r="AB1456" s="62"/>
    </row>
    <row r="1457" spans="27:28">
      <c r="AA1457" s="56"/>
      <c r="AB1457" s="62"/>
    </row>
    <row r="1458" spans="27:28">
      <c r="AA1458" s="56"/>
      <c r="AB1458" s="62"/>
    </row>
    <row r="1459" spans="27:28">
      <c r="AA1459" s="56"/>
      <c r="AB1459" s="62"/>
    </row>
    <row r="1460" spans="27:28">
      <c r="AA1460" s="56"/>
      <c r="AB1460" s="62"/>
    </row>
    <row r="1461" spans="27:28">
      <c r="AA1461" s="56"/>
      <c r="AB1461" s="62"/>
    </row>
    <row r="1462" spans="27:28">
      <c r="AA1462" s="56"/>
      <c r="AB1462" s="62"/>
    </row>
    <row r="1463" spans="27:28">
      <c r="AA1463" s="56"/>
      <c r="AB1463" s="62"/>
    </row>
    <row r="1464" spans="27:28">
      <c r="AA1464" s="56"/>
      <c r="AB1464" s="62"/>
    </row>
    <row r="1465" spans="27:28">
      <c r="AA1465" s="56"/>
      <c r="AB1465" s="62"/>
    </row>
    <row r="1466" spans="27:28">
      <c r="AA1466" s="56"/>
      <c r="AB1466" s="62"/>
    </row>
    <row r="1467" spans="27:28">
      <c r="AA1467" s="56"/>
      <c r="AB1467" s="62"/>
    </row>
    <row r="1468" spans="27:28">
      <c r="AA1468" s="56"/>
      <c r="AB1468" s="62"/>
    </row>
    <row r="1469" spans="27:28">
      <c r="AA1469" s="56"/>
      <c r="AB1469" s="62"/>
    </row>
    <row r="1470" spans="27:28">
      <c r="AA1470" s="56"/>
      <c r="AB1470" s="62"/>
    </row>
    <row r="1471" spans="27:28">
      <c r="AA1471" s="56"/>
      <c r="AB1471" s="62"/>
    </row>
    <row r="1472" spans="27:28">
      <c r="AA1472" s="56"/>
      <c r="AB1472" s="62"/>
    </row>
    <row r="1473" spans="27:28">
      <c r="AA1473" s="56"/>
      <c r="AB1473" s="62"/>
    </row>
    <row r="1474" spans="27:28">
      <c r="AA1474" s="56"/>
      <c r="AB1474" s="62"/>
    </row>
    <row r="1475" spans="27:28">
      <c r="AA1475" s="56"/>
      <c r="AB1475" s="62"/>
    </row>
    <row r="1476" spans="27:28">
      <c r="AA1476" s="56"/>
      <c r="AB1476" s="62"/>
    </row>
    <row r="1477" spans="27:28">
      <c r="AA1477" s="56"/>
      <c r="AB1477" s="62"/>
    </row>
    <row r="1478" spans="27:28">
      <c r="AA1478" s="56"/>
      <c r="AB1478" s="62"/>
    </row>
    <row r="1479" spans="27:28">
      <c r="AA1479" s="56"/>
      <c r="AB1479" s="62"/>
    </row>
    <row r="1480" spans="27:28">
      <c r="AA1480" s="56"/>
      <c r="AB1480" s="62"/>
    </row>
    <row r="1481" spans="27:28">
      <c r="AA1481" s="56"/>
      <c r="AB1481" s="62"/>
    </row>
    <row r="1482" spans="27:28">
      <c r="AA1482" s="56"/>
      <c r="AB1482" s="62"/>
    </row>
    <row r="1483" spans="27:28">
      <c r="AA1483" s="56"/>
      <c r="AB1483" s="62"/>
    </row>
    <row r="1484" spans="27:28">
      <c r="AA1484" s="56"/>
      <c r="AB1484" s="62"/>
    </row>
    <row r="1485" spans="27:28">
      <c r="AA1485" s="56"/>
      <c r="AB1485" s="62"/>
    </row>
    <row r="1486" spans="27:28">
      <c r="AA1486" s="56"/>
      <c r="AB1486" s="62"/>
    </row>
    <row r="1487" spans="27:28">
      <c r="AA1487" s="56"/>
      <c r="AB1487" s="62"/>
    </row>
    <row r="1488" spans="27:28">
      <c r="AA1488" s="56"/>
      <c r="AB1488" s="62"/>
    </row>
    <row r="1489" spans="27:28">
      <c r="AA1489" s="56"/>
      <c r="AB1489" s="62"/>
    </row>
    <row r="1490" spans="27:28">
      <c r="AA1490" s="56"/>
      <c r="AB1490" s="62"/>
    </row>
    <row r="1491" spans="27:28">
      <c r="AA1491" s="56"/>
      <c r="AB1491" s="62"/>
    </row>
    <row r="1492" spans="27:28">
      <c r="AA1492" s="56"/>
      <c r="AB1492" s="62"/>
    </row>
    <row r="1493" spans="27:28">
      <c r="AA1493" s="56"/>
      <c r="AB1493" s="62"/>
    </row>
    <row r="1494" spans="27:28">
      <c r="AA1494" s="56"/>
      <c r="AB1494" s="62"/>
    </row>
    <row r="1495" spans="27:28">
      <c r="AA1495" s="56"/>
      <c r="AB1495" s="62"/>
    </row>
    <row r="1496" spans="27:28">
      <c r="AA1496" s="56"/>
      <c r="AB1496" s="62"/>
    </row>
    <row r="1497" spans="27:28">
      <c r="AA1497" s="56"/>
      <c r="AB1497" s="62"/>
    </row>
    <row r="1498" spans="27:28">
      <c r="AA1498" s="56"/>
      <c r="AB1498" s="62"/>
    </row>
    <row r="1499" spans="27:28">
      <c r="AA1499" s="56"/>
      <c r="AB1499" s="62"/>
    </row>
    <row r="1500" spans="27:28">
      <c r="AA1500" s="56"/>
      <c r="AB1500" s="62"/>
    </row>
    <row r="1501" spans="27:28">
      <c r="AA1501" s="56"/>
      <c r="AB1501" s="62"/>
    </row>
    <row r="1502" spans="27:28">
      <c r="AA1502" s="56"/>
      <c r="AB1502" s="62"/>
    </row>
    <row r="1503" spans="27:28">
      <c r="AA1503" s="56"/>
      <c r="AB1503" s="62"/>
    </row>
    <row r="1504" spans="27:28">
      <c r="AA1504" s="56"/>
      <c r="AB1504" s="62"/>
    </row>
    <row r="1505" spans="27:28">
      <c r="AA1505" s="56"/>
      <c r="AB1505" s="62"/>
    </row>
    <row r="1506" spans="27:28">
      <c r="AA1506" s="56"/>
      <c r="AB1506" s="62"/>
    </row>
    <row r="1507" spans="27:28">
      <c r="AA1507" s="56"/>
      <c r="AB1507" s="62"/>
    </row>
    <row r="1508" spans="27:28">
      <c r="AA1508" s="56"/>
      <c r="AB1508" s="62"/>
    </row>
    <row r="1509" spans="27:28">
      <c r="AA1509" s="56"/>
      <c r="AB1509" s="62"/>
    </row>
    <row r="1510" spans="27:28">
      <c r="AA1510" s="56"/>
      <c r="AB1510" s="62"/>
    </row>
    <row r="1511" spans="27:28">
      <c r="AA1511" s="56"/>
      <c r="AB1511" s="62"/>
    </row>
    <row r="1512" spans="27:28">
      <c r="AA1512" s="56"/>
      <c r="AB1512" s="62"/>
    </row>
    <row r="1513" spans="27:28">
      <c r="AA1513" s="56"/>
      <c r="AB1513" s="62"/>
    </row>
    <row r="1514" spans="27:28">
      <c r="AA1514" s="56"/>
      <c r="AB1514" s="62"/>
    </row>
    <row r="1515" spans="27:28">
      <c r="AA1515" s="56"/>
      <c r="AB1515" s="62"/>
    </row>
    <row r="1516" spans="27:28">
      <c r="AA1516" s="56"/>
      <c r="AB1516" s="62"/>
    </row>
    <row r="1517" spans="27:28">
      <c r="AA1517" s="56"/>
      <c r="AB1517" s="62"/>
    </row>
    <row r="1518" spans="27:28">
      <c r="AA1518" s="56"/>
      <c r="AB1518" s="62"/>
    </row>
    <row r="1519" spans="27:28">
      <c r="AA1519" s="56"/>
      <c r="AB1519" s="62"/>
    </row>
    <row r="1520" spans="27:28">
      <c r="AA1520" s="56"/>
      <c r="AB1520" s="62"/>
    </row>
    <row r="1521" spans="27:28">
      <c r="AA1521" s="56"/>
      <c r="AB1521" s="62"/>
    </row>
  </sheetData>
  <sheetProtection algorithmName="SHA-512" hashValue="5CTO9slkiHZMWYnYI+KsHZoRvY75UXEnJ8CAZL7NTqP95CiOF6G11l7ez8opyH/K7kPrqLe4A/pwGNyg+okaQA==" saltValue="paQNl6eJXY+5MCn4lPgY2Q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7"/>
  <dimension ref="A1:L136"/>
  <sheetViews>
    <sheetView workbookViewId="0">
      <selection activeCell="F32" sqref="F32"/>
    </sheetView>
  </sheetViews>
  <sheetFormatPr defaultColWidth="11" defaultRowHeight="12.75"/>
  <cols>
    <col min="1" max="2" width="11" style="63"/>
    <col min="3" max="3" width="2.5" style="63" customWidth="1"/>
    <col min="4" max="4" width="13" style="63" customWidth="1"/>
    <col min="5" max="16384" width="11" style="63"/>
  </cols>
  <sheetData>
    <row r="1" spans="1:12">
      <c r="A1" s="63" t="s">
        <v>3257</v>
      </c>
      <c r="B1" s="63" t="s">
        <v>3258</v>
      </c>
      <c r="D1" s="63" t="s">
        <v>3257</v>
      </c>
      <c r="E1" s="63" t="s">
        <v>3258</v>
      </c>
      <c r="F1" s="63" t="s">
        <v>23</v>
      </c>
      <c r="G1" s="63" t="s">
        <v>3259</v>
      </c>
      <c r="I1" s="63" t="s">
        <v>23</v>
      </c>
      <c r="J1" s="63" t="s">
        <v>3259</v>
      </c>
      <c r="K1" s="63" t="s">
        <v>24</v>
      </c>
      <c r="L1" s="63" t="s">
        <v>3260</v>
      </c>
    </row>
    <row r="2" spans="1:12">
      <c r="A2" s="63" t="s">
        <v>57</v>
      </c>
      <c r="B2" s="63" t="s">
        <v>3261</v>
      </c>
      <c r="D2" s="63" t="s">
        <v>57</v>
      </c>
      <c r="E2" s="63" t="s">
        <v>3261</v>
      </c>
      <c r="F2" s="63" t="s">
        <v>58</v>
      </c>
      <c r="G2" s="63" t="s">
        <v>3262</v>
      </c>
      <c r="I2" s="63" t="s">
        <v>58</v>
      </c>
      <c r="J2" s="63" t="s">
        <v>3262</v>
      </c>
      <c r="K2" s="63" t="s">
        <v>6</v>
      </c>
      <c r="L2" s="63" t="s">
        <v>3263</v>
      </c>
    </row>
    <row r="3" spans="1:12">
      <c r="A3" s="63" t="s">
        <v>507</v>
      </c>
      <c r="B3" s="63" t="s">
        <v>3264</v>
      </c>
      <c r="D3" s="63" t="s">
        <v>507</v>
      </c>
      <c r="E3" s="63" t="s">
        <v>3264</v>
      </c>
      <c r="F3" s="63" t="s">
        <v>3265</v>
      </c>
      <c r="G3" s="63" t="s">
        <v>3266</v>
      </c>
      <c r="I3" s="63" t="s">
        <v>58</v>
      </c>
      <c r="J3" s="63" t="s">
        <v>3262</v>
      </c>
      <c r="K3" s="63" t="s">
        <v>3267</v>
      </c>
      <c r="L3" s="63" t="s">
        <v>3268</v>
      </c>
    </row>
    <row r="4" spans="1:12">
      <c r="A4" s="63" t="s">
        <v>418</v>
      </c>
      <c r="B4" s="63" t="s">
        <v>3269</v>
      </c>
      <c r="D4" s="63" t="s">
        <v>507</v>
      </c>
      <c r="E4" s="63" t="s">
        <v>3264</v>
      </c>
      <c r="F4" s="63" t="s">
        <v>1086</v>
      </c>
      <c r="G4" s="63" t="s">
        <v>3270</v>
      </c>
      <c r="I4" s="63" t="s">
        <v>58</v>
      </c>
      <c r="J4" s="63" t="s">
        <v>3262</v>
      </c>
      <c r="K4" s="63" t="s">
        <v>3271</v>
      </c>
      <c r="L4" s="63" t="s">
        <v>3272</v>
      </c>
    </row>
    <row r="5" spans="1:12">
      <c r="D5" s="63" t="s">
        <v>507</v>
      </c>
      <c r="E5" s="63" t="s">
        <v>3264</v>
      </c>
      <c r="F5" s="63" t="s">
        <v>1222</v>
      </c>
      <c r="G5" s="63" t="s">
        <v>3273</v>
      </c>
      <c r="I5" s="63" t="s">
        <v>58</v>
      </c>
      <c r="J5" s="63" t="s">
        <v>3262</v>
      </c>
      <c r="K5" s="63" t="s">
        <v>3274</v>
      </c>
      <c r="L5" s="63" t="s">
        <v>3275</v>
      </c>
    </row>
    <row r="6" spans="1:12">
      <c r="D6" s="63" t="s">
        <v>507</v>
      </c>
      <c r="E6" s="63" t="s">
        <v>3264</v>
      </c>
      <c r="F6" s="63" t="s">
        <v>3276</v>
      </c>
      <c r="G6" s="63" t="s">
        <v>3277</v>
      </c>
      <c r="I6" s="63" t="s">
        <v>58</v>
      </c>
      <c r="J6" s="63" t="s">
        <v>3262</v>
      </c>
      <c r="K6" s="63" t="s">
        <v>3278</v>
      </c>
      <c r="L6" s="63" t="s">
        <v>3279</v>
      </c>
    </row>
    <row r="7" spans="1:12">
      <c r="D7" s="63" t="s">
        <v>507</v>
      </c>
      <c r="E7" s="63" t="s">
        <v>3264</v>
      </c>
      <c r="F7" s="63" t="s">
        <v>3280</v>
      </c>
      <c r="G7" s="63" t="s">
        <v>3281</v>
      </c>
      <c r="I7" s="63" t="s">
        <v>58</v>
      </c>
      <c r="J7" s="63" t="s">
        <v>3262</v>
      </c>
      <c r="K7" s="63" t="s">
        <v>8</v>
      </c>
      <c r="L7" s="63" t="s">
        <v>3282</v>
      </c>
    </row>
    <row r="8" spans="1:12">
      <c r="D8" s="63" t="s">
        <v>507</v>
      </c>
      <c r="E8" s="63" t="s">
        <v>3264</v>
      </c>
      <c r="F8" s="63" t="s">
        <v>3283</v>
      </c>
      <c r="G8" s="63" t="s">
        <v>3284</v>
      </c>
      <c r="I8" s="63" t="s">
        <v>58</v>
      </c>
      <c r="J8" s="63" t="s">
        <v>3262</v>
      </c>
      <c r="K8" s="63" t="s">
        <v>3285</v>
      </c>
      <c r="L8" s="63" t="s">
        <v>3286</v>
      </c>
    </row>
    <row r="9" spans="1:12">
      <c r="D9" s="63" t="s">
        <v>507</v>
      </c>
      <c r="E9" s="63" t="s">
        <v>3264</v>
      </c>
      <c r="F9" s="63" t="s">
        <v>3287</v>
      </c>
      <c r="G9" s="63" t="s">
        <v>3288</v>
      </c>
      <c r="I9" s="63" t="s">
        <v>58</v>
      </c>
      <c r="J9" s="63" t="s">
        <v>3262</v>
      </c>
      <c r="K9" s="63" t="s">
        <v>3289</v>
      </c>
      <c r="L9" s="63" t="s">
        <v>3290</v>
      </c>
    </row>
    <row r="10" spans="1:12">
      <c r="D10" s="63" t="s">
        <v>507</v>
      </c>
      <c r="E10" s="63" t="s">
        <v>3264</v>
      </c>
      <c r="F10" s="63" t="s">
        <v>100</v>
      </c>
      <c r="G10" s="63" t="s">
        <v>3291</v>
      </c>
      <c r="I10" s="63" t="s">
        <v>58</v>
      </c>
      <c r="J10" s="63" t="s">
        <v>3262</v>
      </c>
      <c r="K10" s="63" t="s">
        <v>3292</v>
      </c>
      <c r="L10" s="63" t="s">
        <v>3293</v>
      </c>
    </row>
    <row r="11" spans="1:12">
      <c r="D11" s="63" t="s">
        <v>507</v>
      </c>
      <c r="E11" s="63" t="s">
        <v>3264</v>
      </c>
      <c r="F11" s="63" t="s">
        <v>1047</v>
      </c>
      <c r="G11" s="63" t="s">
        <v>3294</v>
      </c>
      <c r="I11" s="63" t="s">
        <v>58</v>
      </c>
      <c r="J11" s="63" t="s">
        <v>3262</v>
      </c>
      <c r="K11" s="63" t="s">
        <v>10</v>
      </c>
      <c r="L11" s="63" t="s">
        <v>3295</v>
      </c>
    </row>
    <row r="12" spans="1:12">
      <c r="D12" s="63" t="s">
        <v>418</v>
      </c>
      <c r="E12" s="63" t="s">
        <v>3269</v>
      </c>
      <c r="F12" s="63" t="s">
        <v>3296</v>
      </c>
      <c r="G12" s="63" t="s">
        <v>3297</v>
      </c>
      <c r="I12" s="63" t="s">
        <v>58</v>
      </c>
      <c r="J12" s="63" t="s">
        <v>3262</v>
      </c>
      <c r="K12" s="63" t="s">
        <v>3298</v>
      </c>
      <c r="L12" s="63" t="s">
        <v>3299</v>
      </c>
    </row>
    <row r="13" spans="1:12">
      <c r="D13" s="63" t="s">
        <v>418</v>
      </c>
      <c r="E13" s="63" t="s">
        <v>3269</v>
      </c>
      <c r="F13" s="63" t="s">
        <v>3300</v>
      </c>
      <c r="G13" s="63" t="s">
        <v>3301</v>
      </c>
      <c r="I13" s="63" t="s">
        <v>58</v>
      </c>
      <c r="J13" s="63" t="s">
        <v>3262</v>
      </c>
      <c r="K13" s="63" t="s">
        <v>3302</v>
      </c>
      <c r="L13" s="63" t="s">
        <v>3303</v>
      </c>
    </row>
    <row r="14" spans="1:12">
      <c r="D14" s="63" t="s">
        <v>418</v>
      </c>
      <c r="E14" s="63" t="s">
        <v>3269</v>
      </c>
      <c r="F14" s="63" t="s">
        <v>3304</v>
      </c>
      <c r="G14" s="63" t="s">
        <v>3305</v>
      </c>
      <c r="I14" s="63" t="s">
        <v>58</v>
      </c>
      <c r="J14" s="63" t="s">
        <v>3262</v>
      </c>
      <c r="K14" s="63" t="s">
        <v>3306</v>
      </c>
      <c r="L14" s="63" t="s">
        <v>3307</v>
      </c>
    </row>
    <row r="15" spans="1:12">
      <c r="D15" s="63" t="s">
        <v>418</v>
      </c>
      <c r="E15" s="63" t="s">
        <v>3269</v>
      </c>
      <c r="F15" s="63" t="s">
        <v>3308</v>
      </c>
      <c r="G15" s="63" t="s">
        <v>3309</v>
      </c>
      <c r="I15" s="63" t="s">
        <v>58</v>
      </c>
      <c r="J15" s="63" t="s">
        <v>3262</v>
      </c>
      <c r="K15" s="63" t="s">
        <v>3310</v>
      </c>
      <c r="L15" s="63" t="s">
        <v>3311</v>
      </c>
    </row>
    <row r="16" spans="1:12">
      <c r="D16" s="63" t="s">
        <v>418</v>
      </c>
      <c r="E16" s="63" t="s">
        <v>3269</v>
      </c>
      <c r="F16" s="63" t="s">
        <v>3312</v>
      </c>
      <c r="G16" s="63" t="s">
        <v>3313</v>
      </c>
      <c r="I16" s="63" t="s">
        <v>58</v>
      </c>
      <c r="J16" s="63" t="s">
        <v>3262</v>
      </c>
      <c r="K16" s="63" t="s">
        <v>3314</v>
      </c>
      <c r="L16" s="63" t="s">
        <v>3315</v>
      </c>
    </row>
    <row r="17" spans="4:12">
      <c r="D17" s="63" t="s">
        <v>418</v>
      </c>
      <c r="E17" s="63" t="s">
        <v>3269</v>
      </c>
      <c r="F17" s="63" t="s">
        <v>3316</v>
      </c>
      <c r="G17" s="63" t="s">
        <v>3317</v>
      </c>
      <c r="I17" s="63" t="s">
        <v>58</v>
      </c>
      <c r="J17" s="63" t="s">
        <v>3262</v>
      </c>
      <c r="K17" s="63" t="s">
        <v>3318</v>
      </c>
      <c r="L17" s="63" t="s">
        <v>3319</v>
      </c>
    </row>
    <row r="18" spans="4:12">
      <c r="D18" s="63" t="s">
        <v>418</v>
      </c>
      <c r="E18" s="63" t="s">
        <v>3269</v>
      </c>
      <c r="F18" s="63" t="s">
        <v>3320</v>
      </c>
      <c r="G18" s="63" t="s">
        <v>3321</v>
      </c>
      <c r="I18" s="63" t="s">
        <v>58</v>
      </c>
      <c r="J18" s="63" t="s">
        <v>3262</v>
      </c>
      <c r="K18" s="63" t="s">
        <v>3322</v>
      </c>
      <c r="L18" s="63" t="s">
        <v>3323</v>
      </c>
    </row>
    <row r="19" spans="4:12">
      <c r="D19" s="63" t="s">
        <v>418</v>
      </c>
      <c r="E19" s="63" t="s">
        <v>3269</v>
      </c>
      <c r="F19" s="63" t="s">
        <v>1090</v>
      </c>
      <c r="G19" s="63" t="s">
        <v>3324</v>
      </c>
      <c r="I19" s="63" t="s">
        <v>58</v>
      </c>
      <c r="J19" s="63" t="s">
        <v>3262</v>
      </c>
      <c r="K19" s="63" t="s">
        <v>3325</v>
      </c>
      <c r="L19" s="63" t="s">
        <v>3326</v>
      </c>
    </row>
    <row r="20" spans="4:12">
      <c r="D20" s="63" t="s">
        <v>418</v>
      </c>
      <c r="E20" s="63" t="s">
        <v>3269</v>
      </c>
      <c r="F20" s="63" t="s">
        <v>3327</v>
      </c>
      <c r="G20" s="63" t="s">
        <v>3328</v>
      </c>
      <c r="I20" s="63" t="s">
        <v>58</v>
      </c>
      <c r="J20" s="63" t="s">
        <v>3262</v>
      </c>
      <c r="K20" s="63" t="s">
        <v>3329</v>
      </c>
      <c r="L20" s="63" t="s">
        <v>3330</v>
      </c>
    </row>
    <row r="21" spans="4:12">
      <c r="D21" s="63" t="s">
        <v>418</v>
      </c>
      <c r="E21" s="63" t="s">
        <v>3269</v>
      </c>
      <c r="F21" s="63" t="s">
        <v>3331</v>
      </c>
      <c r="G21" s="63" t="s">
        <v>3332</v>
      </c>
      <c r="I21" s="63" t="s">
        <v>58</v>
      </c>
      <c r="J21" s="63" t="s">
        <v>3262</v>
      </c>
      <c r="K21" s="63" t="s">
        <v>3333</v>
      </c>
      <c r="L21" s="63" t="s">
        <v>3334</v>
      </c>
    </row>
    <row r="22" spans="4:12">
      <c r="D22" s="63" t="s">
        <v>418</v>
      </c>
      <c r="E22" s="63" t="s">
        <v>3269</v>
      </c>
      <c r="F22" s="63" t="s">
        <v>1043</v>
      </c>
      <c r="G22" s="63" t="s">
        <v>3335</v>
      </c>
      <c r="I22" s="63" t="s">
        <v>58</v>
      </c>
      <c r="J22" s="63" t="s">
        <v>3262</v>
      </c>
      <c r="K22" s="63" t="s">
        <v>419</v>
      </c>
      <c r="L22" s="63" t="s">
        <v>3336</v>
      </c>
    </row>
    <row r="23" spans="4:12">
      <c r="D23" s="63" t="s">
        <v>418</v>
      </c>
      <c r="E23" s="63" t="s">
        <v>3269</v>
      </c>
      <c r="F23" s="63" t="s">
        <v>1120</v>
      </c>
      <c r="G23" s="63" t="s">
        <v>3337</v>
      </c>
      <c r="I23" s="63" t="s">
        <v>58</v>
      </c>
      <c r="J23" s="63" t="s">
        <v>3262</v>
      </c>
      <c r="K23" s="63" t="s">
        <v>3338</v>
      </c>
      <c r="L23" s="63" t="s">
        <v>3339</v>
      </c>
    </row>
    <row r="24" spans="4:12">
      <c r="D24" s="63" t="s">
        <v>418</v>
      </c>
      <c r="E24" s="63" t="s">
        <v>3269</v>
      </c>
      <c r="F24" s="63" t="s">
        <v>3340</v>
      </c>
      <c r="G24" s="63" t="s">
        <v>3341</v>
      </c>
      <c r="I24" s="63" t="s">
        <v>3265</v>
      </c>
      <c r="J24" s="63" t="s">
        <v>3266</v>
      </c>
      <c r="K24" s="63" t="s">
        <v>3342</v>
      </c>
      <c r="L24" s="63" t="s">
        <v>3343</v>
      </c>
    </row>
    <row r="25" spans="4:12">
      <c r="D25" s="63" t="s">
        <v>418</v>
      </c>
      <c r="E25" s="63" t="s">
        <v>3269</v>
      </c>
      <c r="F25" s="63" t="s">
        <v>3344</v>
      </c>
      <c r="G25" s="63" t="s">
        <v>3345</v>
      </c>
      <c r="I25" s="63" t="s">
        <v>3265</v>
      </c>
      <c r="J25" s="63" t="s">
        <v>3266</v>
      </c>
      <c r="K25" s="63" t="s">
        <v>3346</v>
      </c>
      <c r="L25" s="63" t="s">
        <v>3347</v>
      </c>
    </row>
    <row r="26" spans="4:12">
      <c r="D26" s="63" t="s">
        <v>418</v>
      </c>
      <c r="E26" s="63" t="s">
        <v>3269</v>
      </c>
      <c r="F26" s="63" t="s">
        <v>3348</v>
      </c>
      <c r="G26" s="63" t="s">
        <v>3349</v>
      </c>
      <c r="I26" s="63" t="s">
        <v>3265</v>
      </c>
      <c r="J26" s="63" t="s">
        <v>3266</v>
      </c>
      <c r="K26" s="63" t="s">
        <v>3350</v>
      </c>
      <c r="L26" s="63" t="s">
        <v>3351</v>
      </c>
    </row>
    <row r="27" spans="4:12">
      <c r="D27" s="63" t="s">
        <v>418</v>
      </c>
      <c r="E27" s="63" t="s">
        <v>3269</v>
      </c>
      <c r="F27" s="63" t="s">
        <v>3352</v>
      </c>
      <c r="G27" s="63" t="s">
        <v>3353</v>
      </c>
      <c r="I27" s="63" t="s">
        <v>1086</v>
      </c>
      <c r="J27" s="63" t="s">
        <v>3270</v>
      </c>
      <c r="K27" s="63" t="s">
        <v>1056</v>
      </c>
      <c r="L27" s="63" t="s">
        <v>3354</v>
      </c>
    </row>
    <row r="28" spans="4:12">
      <c r="D28" s="63" t="s">
        <v>418</v>
      </c>
      <c r="E28" s="63" t="s">
        <v>3269</v>
      </c>
      <c r="F28" s="63" t="s">
        <v>3355</v>
      </c>
      <c r="G28" s="63" t="s">
        <v>3356</v>
      </c>
      <c r="I28" s="63" t="s">
        <v>1086</v>
      </c>
      <c r="J28" s="63" t="s">
        <v>3270</v>
      </c>
      <c r="K28" s="63" t="s">
        <v>3357</v>
      </c>
      <c r="L28" s="63" t="s">
        <v>3358</v>
      </c>
    </row>
    <row r="29" spans="4:12">
      <c r="D29" s="63" t="s">
        <v>418</v>
      </c>
      <c r="E29" s="63" t="s">
        <v>3269</v>
      </c>
      <c r="F29" s="63" t="s">
        <v>3359</v>
      </c>
      <c r="G29" s="63" t="s">
        <v>3360</v>
      </c>
      <c r="I29" s="63" t="s">
        <v>1222</v>
      </c>
      <c r="J29" s="63" t="s">
        <v>3273</v>
      </c>
      <c r="K29" s="63" t="s">
        <v>3278</v>
      </c>
      <c r="L29" s="63" t="s">
        <v>3361</v>
      </c>
    </row>
    <row r="30" spans="4:12">
      <c r="D30" s="63" t="s">
        <v>418</v>
      </c>
      <c r="E30" s="63" t="s">
        <v>3269</v>
      </c>
      <c r="F30" s="63" t="s">
        <v>419</v>
      </c>
      <c r="G30" s="63" t="s">
        <v>3362</v>
      </c>
      <c r="I30" s="63" t="s">
        <v>1222</v>
      </c>
      <c r="J30" s="63" t="s">
        <v>3273</v>
      </c>
      <c r="K30" s="63" t="s">
        <v>3363</v>
      </c>
      <c r="L30" s="63" t="s">
        <v>3364</v>
      </c>
    </row>
    <row r="31" spans="4:12">
      <c r="D31" s="63" t="s">
        <v>418</v>
      </c>
      <c r="E31" s="63" t="s">
        <v>3269</v>
      </c>
      <c r="F31" s="64" t="s">
        <v>809</v>
      </c>
      <c r="G31" s="63" t="s">
        <v>3365</v>
      </c>
      <c r="I31" s="63" t="s">
        <v>1222</v>
      </c>
      <c r="J31" s="63" t="s">
        <v>3273</v>
      </c>
      <c r="K31" s="63" t="s">
        <v>3366</v>
      </c>
      <c r="L31" s="63" t="s">
        <v>3367</v>
      </c>
    </row>
    <row r="32" spans="4:12">
      <c r="D32" s="63" t="s">
        <v>418</v>
      </c>
      <c r="E32" s="63" t="s">
        <v>3269</v>
      </c>
      <c r="F32" s="63" t="s">
        <v>3368</v>
      </c>
      <c r="G32" s="63" t="s">
        <v>3369</v>
      </c>
      <c r="I32" s="63" t="s">
        <v>1222</v>
      </c>
      <c r="J32" s="63" t="s">
        <v>3273</v>
      </c>
      <c r="K32" s="63" t="s">
        <v>16</v>
      </c>
      <c r="L32" s="63" t="s">
        <v>3370</v>
      </c>
    </row>
    <row r="33" spans="9:12">
      <c r="I33" s="63" t="s">
        <v>1222</v>
      </c>
      <c r="J33" s="63" t="s">
        <v>3273</v>
      </c>
      <c r="K33" s="63" t="s">
        <v>3371</v>
      </c>
      <c r="L33" s="63" t="s">
        <v>3372</v>
      </c>
    </row>
    <row r="34" spans="9:12">
      <c r="I34" s="63" t="s">
        <v>1222</v>
      </c>
      <c r="J34" s="63" t="s">
        <v>3273</v>
      </c>
      <c r="K34" s="63" t="s">
        <v>18</v>
      </c>
      <c r="L34" s="63" t="s">
        <v>3373</v>
      </c>
    </row>
    <row r="35" spans="9:12">
      <c r="I35" s="63" t="s">
        <v>1222</v>
      </c>
      <c r="J35" s="63" t="s">
        <v>3273</v>
      </c>
      <c r="K35" s="63" t="s">
        <v>3374</v>
      </c>
      <c r="L35" s="63" t="s">
        <v>3375</v>
      </c>
    </row>
    <row r="36" spans="9:12">
      <c r="I36" s="63" t="s">
        <v>1222</v>
      </c>
      <c r="J36" s="63" t="s">
        <v>3273</v>
      </c>
      <c r="K36" s="63" t="s">
        <v>3376</v>
      </c>
      <c r="L36" s="63" t="s">
        <v>3377</v>
      </c>
    </row>
    <row r="37" spans="9:12">
      <c r="I37" s="63" t="s">
        <v>1222</v>
      </c>
      <c r="J37" s="63" t="s">
        <v>3273</v>
      </c>
      <c r="K37" s="63" t="s">
        <v>3378</v>
      </c>
      <c r="L37" s="63" t="s">
        <v>3379</v>
      </c>
    </row>
    <row r="38" spans="9:12">
      <c r="I38" s="63" t="s">
        <v>1222</v>
      </c>
      <c r="J38" s="63" t="s">
        <v>3273</v>
      </c>
      <c r="K38" s="63" t="s">
        <v>3380</v>
      </c>
      <c r="L38" s="63" t="s">
        <v>3381</v>
      </c>
    </row>
    <row r="39" spans="9:12">
      <c r="I39" s="63" t="s">
        <v>3276</v>
      </c>
      <c r="J39" s="63" t="s">
        <v>3277</v>
      </c>
      <c r="K39" s="63" t="s">
        <v>3382</v>
      </c>
      <c r="L39" s="63" t="s">
        <v>3383</v>
      </c>
    </row>
    <row r="40" spans="9:12">
      <c r="I40" s="63" t="s">
        <v>3276</v>
      </c>
      <c r="J40" s="63" t="s">
        <v>3277</v>
      </c>
      <c r="K40" s="63" t="s">
        <v>3384</v>
      </c>
      <c r="L40" s="63" t="s">
        <v>3385</v>
      </c>
    </row>
    <row r="41" spans="9:12">
      <c r="I41" s="63" t="s">
        <v>3276</v>
      </c>
      <c r="J41" s="63" t="s">
        <v>3277</v>
      </c>
      <c r="K41" s="63" t="s">
        <v>3386</v>
      </c>
      <c r="L41" s="63" t="s">
        <v>3387</v>
      </c>
    </row>
    <row r="42" spans="9:12">
      <c r="I42" s="63" t="s">
        <v>3276</v>
      </c>
      <c r="J42" s="63" t="s">
        <v>3277</v>
      </c>
      <c r="K42" s="63" t="s">
        <v>3388</v>
      </c>
      <c r="L42" s="63" t="s">
        <v>3389</v>
      </c>
    </row>
    <row r="43" spans="9:12">
      <c r="I43" s="63" t="s">
        <v>3276</v>
      </c>
      <c r="J43" s="63" t="s">
        <v>3277</v>
      </c>
      <c r="K43" s="63" t="s">
        <v>3390</v>
      </c>
      <c r="L43" s="63" t="s">
        <v>3391</v>
      </c>
    </row>
    <row r="44" spans="9:12">
      <c r="I44" s="63" t="s">
        <v>3276</v>
      </c>
      <c r="J44" s="63" t="s">
        <v>3277</v>
      </c>
      <c r="K44" s="63" t="s">
        <v>3392</v>
      </c>
      <c r="L44" s="63" t="s">
        <v>3393</v>
      </c>
    </row>
    <row r="45" spans="9:12">
      <c r="I45" s="63" t="s">
        <v>3276</v>
      </c>
      <c r="J45" s="63" t="s">
        <v>3277</v>
      </c>
      <c r="K45" s="63" t="s">
        <v>3394</v>
      </c>
      <c r="L45" s="63" t="s">
        <v>3395</v>
      </c>
    </row>
    <row r="46" spans="9:12">
      <c r="I46" s="63" t="s">
        <v>3276</v>
      </c>
      <c r="J46" s="63" t="s">
        <v>3277</v>
      </c>
      <c r="K46" s="63" t="s">
        <v>3396</v>
      </c>
      <c r="L46" s="63" t="s">
        <v>3397</v>
      </c>
    </row>
    <row r="47" spans="9:12">
      <c r="I47" s="63" t="s">
        <v>3280</v>
      </c>
      <c r="J47" s="63" t="s">
        <v>3281</v>
      </c>
      <c r="K47" s="63" t="s">
        <v>263</v>
      </c>
      <c r="L47" s="63" t="s">
        <v>3398</v>
      </c>
    </row>
    <row r="48" spans="9:12">
      <c r="I48" s="63" t="s">
        <v>3280</v>
      </c>
      <c r="J48" s="63" t="s">
        <v>3281</v>
      </c>
      <c r="K48" s="63" t="s">
        <v>3399</v>
      </c>
      <c r="L48" s="63" t="s">
        <v>3400</v>
      </c>
    </row>
    <row r="49" spans="9:12">
      <c r="I49" s="63" t="s">
        <v>3280</v>
      </c>
      <c r="J49" s="63" t="s">
        <v>3281</v>
      </c>
      <c r="K49" s="63" t="s">
        <v>3401</v>
      </c>
      <c r="L49" s="63" t="s">
        <v>3402</v>
      </c>
    </row>
    <row r="50" spans="9:12">
      <c r="I50" s="63" t="s">
        <v>3280</v>
      </c>
      <c r="J50" s="63" t="s">
        <v>3281</v>
      </c>
      <c r="K50" s="63" t="s">
        <v>3403</v>
      </c>
      <c r="L50" s="63" t="s">
        <v>3404</v>
      </c>
    </row>
    <row r="51" spans="9:12">
      <c r="I51" s="63" t="s">
        <v>3280</v>
      </c>
      <c r="J51" s="63" t="s">
        <v>3281</v>
      </c>
      <c r="K51" s="63" t="s">
        <v>3405</v>
      </c>
      <c r="L51" s="63" t="s">
        <v>3406</v>
      </c>
    </row>
    <row r="52" spans="9:12">
      <c r="I52" s="63" t="s">
        <v>3280</v>
      </c>
      <c r="J52" s="63" t="s">
        <v>3281</v>
      </c>
      <c r="K52" s="63" t="s">
        <v>3407</v>
      </c>
      <c r="L52" s="63" t="s">
        <v>3408</v>
      </c>
    </row>
    <row r="53" spans="9:12">
      <c r="I53" s="63" t="s">
        <v>3280</v>
      </c>
      <c r="J53" s="63" t="s">
        <v>3281</v>
      </c>
      <c r="K53" s="63" t="s">
        <v>3409</v>
      </c>
      <c r="L53" s="63" t="s">
        <v>3410</v>
      </c>
    </row>
    <row r="54" spans="9:12">
      <c r="I54" s="63" t="s">
        <v>3280</v>
      </c>
      <c r="J54" s="63" t="s">
        <v>3281</v>
      </c>
      <c r="K54" s="63" t="s">
        <v>3411</v>
      </c>
      <c r="L54" s="63" t="s">
        <v>3412</v>
      </c>
    </row>
    <row r="55" spans="9:12">
      <c r="I55" s="63" t="s">
        <v>3283</v>
      </c>
      <c r="J55" s="63" t="s">
        <v>3284</v>
      </c>
      <c r="K55" s="63" t="s">
        <v>3413</v>
      </c>
      <c r="L55" s="63" t="s">
        <v>3414</v>
      </c>
    </row>
    <row r="56" spans="9:12">
      <c r="I56" s="63" t="s">
        <v>3283</v>
      </c>
      <c r="J56" s="63" t="s">
        <v>3284</v>
      </c>
      <c r="K56" s="63" t="s">
        <v>3415</v>
      </c>
      <c r="L56" s="63" t="s">
        <v>3416</v>
      </c>
    </row>
    <row r="57" spans="9:12">
      <c r="I57" s="63" t="s">
        <v>3283</v>
      </c>
      <c r="J57" s="63" t="s">
        <v>3284</v>
      </c>
      <c r="K57" s="63" t="s">
        <v>3417</v>
      </c>
      <c r="L57" s="63" t="s">
        <v>3418</v>
      </c>
    </row>
    <row r="58" spans="9:12">
      <c r="I58" s="63" t="s">
        <v>3287</v>
      </c>
      <c r="J58" s="63" t="s">
        <v>3288</v>
      </c>
      <c r="K58" s="63" t="s">
        <v>3419</v>
      </c>
      <c r="L58" s="63" t="s">
        <v>3420</v>
      </c>
    </row>
    <row r="59" spans="9:12">
      <c r="I59" s="63" t="s">
        <v>3287</v>
      </c>
      <c r="J59" s="63" t="s">
        <v>3288</v>
      </c>
      <c r="K59" s="63" t="s">
        <v>3421</v>
      </c>
      <c r="L59" s="63" t="s">
        <v>3422</v>
      </c>
    </row>
    <row r="60" spans="9:12">
      <c r="I60" s="63" t="s">
        <v>3287</v>
      </c>
      <c r="J60" s="63" t="s">
        <v>3288</v>
      </c>
      <c r="K60" s="63" t="s">
        <v>3423</v>
      </c>
      <c r="L60" s="63" t="s">
        <v>3424</v>
      </c>
    </row>
    <row r="61" spans="9:12">
      <c r="I61" s="63" t="s">
        <v>100</v>
      </c>
      <c r="J61" s="63" t="s">
        <v>3291</v>
      </c>
      <c r="K61" s="63" t="s">
        <v>3425</v>
      </c>
      <c r="L61" s="63" t="s">
        <v>3426</v>
      </c>
    </row>
    <row r="62" spans="9:12">
      <c r="I62" s="63" t="s">
        <v>100</v>
      </c>
      <c r="J62" s="63" t="s">
        <v>3291</v>
      </c>
      <c r="K62" s="63" t="s">
        <v>3427</v>
      </c>
      <c r="L62" s="63" t="s">
        <v>3428</v>
      </c>
    </row>
    <row r="63" spans="9:12">
      <c r="I63" s="63" t="s">
        <v>100</v>
      </c>
      <c r="J63" s="63" t="s">
        <v>3291</v>
      </c>
      <c r="K63" s="63" t="s">
        <v>1266</v>
      </c>
      <c r="L63" s="63" t="s">
        <v>3429</v>
      </c>
    </row>
    <row r="64" spans="9:12">
      <c r="I64" s="63" t="s">
        <v>100</v>
      </c>
      <c r="J64" s="63" t="s">
        <v>3291</v>
      </c>
      <c r="K64" s="63" t="s">
        <v>3430</v>
      </c>
      <c r="L64" s="63" t="s">
        <v>3431</v>
      </c>
    </row>
    <row r="65" spans="9:12">
      <c r="I65" s="63" t="s">
        <v>100</v>
      </c>
      <c r="J65" s="63" t="s">
        <v>3291</v>
      </c>
      <c r="K65" s="63" t="s">
        <v>3432</v>
      </c>
      <c r="L65" s="63" t="s">
        <v>3433</v>
      </c>
    </row>
    <row r="66" spans="9:12">
      <c r="I66" s="63" t="s">
        <v>100</v>
      </c>
      <c r="J66" s="63" t="s">
        <v>3291</v>
      </c>
      <c r="K66" s="63" t="s">
        <v>3434</v>
      </c>
      <c r="L66" s="63" t="s">
        <v>3435</v>
      </c>
    </row>
    <row r="67" spans="9:12">
      <c r="I67" s="63" t="s">
        <v>100</v>
      </c>
      <c r="J67" s="63" t="s">
        <v>3291</v>
      </c>
      <c r="K67" s="63" t="s">
        <v>3436</v>
      </c>
      <c r="L67" s="63" t="s">
        <v>3437</v>
      </c>
    </row>
    <row r="68" spans="9:12">
      <c r="I68" s="63" t="s">
        <v>100</v>
      </c>
      <c r="J68" s="63" t="s">
        <v>3291</v>
      </c>
      <c r="K68" s="63" t="s">
        <v>3438</v>
      </c>
      <c r="L68" s="63" t="s">
        <v>3439</v>
      </c>
    </row>
    <row r="69" spans="9:12">
      <c r="I69" s="63" t="s">
        <v>100</v>
      </c>
      <c r="J69" s="63" t="s">
        <v>3291</v>
      </c>
      <c r="K69" s="63" t="s">
        <v>507</v>
      </c>
      <c r="L69" s="63" t="s">
        <v>3440</v>
      </c>
    </row>
    <row r="70" spans="9:12">
      <c r="I70" s="63" t="s">
        <v>100</v>
      </c>
      <c r="J70" s="63" t="s">
        <v>3291</v>
      </c>
      <c r="K70" s="63" t="s">
        <v>3441</v>
      </c>
      <c r="L70" s="63" t="s">
        <v>3442</v>
      </c>
    </row>
    <row r="71" spans="9:12">
      <c r="I71" s="63" t="s">
        <v>100</v>
      </c>
      <c r="J71" s="63" t="s">
        <v>3291</v>
      </c>
      <c r="K71" s="63" t="s">
        <v>3443</v>
      </c>
      <c r="L71" s="63" t="s">
        <v>3444</v>
      </c>
    </row>
    <row r="72" spans="9:12">
      <c r="I72" s="63" t="s">
        <v>100</v>
      </c>
      <c r="J72" s="63" t="s">
        <v>3291</v>
      </c>
      <c r="K72" s="63" t="s">
        <v>3445</v>
      </c>
      <c r="L72" s="63" t="s">
        <v>3446</v>
      </c>
    </row>
    <row r="73" spans="9:12">
      <c r="I73" s="63" t="s">
        <v>100</v>
      </c>
      <c r="J73" s="63" t="s">
        <v>3291</v>
      </c>
      <c r="K73" s="63" t="s">
        <v>3447</v>
      </c>
      <c r="L73" s="63" t="s">
        <v>3448</v>
      </c>
    </row>
    <row r="74" spans="9:12">
      <c r="I74" s="63" t="s">
        <v>100</v>
      </c>
      <c r="J74" s="63" t="s">
        <v>3291</v>
      </c>
      <c r="K74" s="63" t="s">
        <v>100</v>
      </c>
      <c r="L74" s="63" t="s">
        <v>3449</v>
      </c>
    </row>
    <row r="75" spans="9:12">
      <c r="I75" s="63" t="s">
        <v>100</v>
      </c>
      <c r="J75" s="63" t="s">
        <v>3291</v>
      </c>
      <c r="K75" s="63" t="s">
        <v>3450</v>
      </c>
      <c r="L75" s="63" t="s">
        <v>3451</v>
      </c>
    </row>
    <row r="76" spans="9:12">
      <c r="I76" s="63" t="s">
        <v>100</v>
      </c>
      <c r="J76" s="63" t="s">
        <v>3291</v>
      </c>
      <c r="K76" s="63" t="s">
        <v>3452</v>
      </c>
      <c r="L76" s="63" t="s">
        <v>3453</v>
      </c>
    </row>
    <row r="77" spans="9:12">
      <c r="I77" s="63" t="s">
        <v>100</v>
      </c>
      <c r="J77" s="63" t="s">
        <v>3291</v>
      </c>
      <c r="K77" s="63" t="s">
        <v>6</v>
      </c>
      <c r="L77" s="63" t="s">
        <v>3454</v>
      </c>
    </row>
    <row r="78" spans="9:12">
      <c r="I78" s="63" t="s">
        <v>1047</v>
      </c>
      <c r="J78" s="63" t="s">
        <v>3294</v>
      </c>
      <c r="K78" s="63" t="s">
        <v>3455</v>
      </c>
      <c r="L78" s="63" t="s">
        <v>3456</v>
      </c>
    </row>
    <row r="79" spans="9:12">
      <c r="I79" s="63" t="s">
        <v>1047</v>
      </c>
      <c r="J79" s="63" t="s">
        <v>3294</v>
      </c>
      <c r="K79" s="63" t="s">
        <v>3457</v>
      </c>
      <c r="L79" s="63" t="s">
        <v>3458</v>
      </c>
    </row>
    <row r="80" spans="9:12">
      <c r="I80" s="63" t="s">
        <v>1047</v>
      </c>
      <c r="J80" s="63" t="s">
        <v>3294</v>
      </c>
      <c r="K80" s="63" t="s">
        <v>3390</v>
      </c>
      <c r="L80" s="63" t="s">
        <v>3459</v>
      </c>
    </row>
    <row r="81" spans="9:12">
      <c r="I81" s="63" t="s">
        <v>1047</v>
      </c>
      <c r="J81" s="63" t="s">
        <v>3294</v>
      </c>
      <c r="K81" s="63" t="s">
        <v>3460</v>
      </c>
      <c r="L81" s="63" t="s">
        <v>3461</v>
      </c>
    </row>
    <row r="82" spans="9:12">
      <c r="I82" s="63" t="s">
        <v>3296</v>
      </c>
      <c r="J82" s="63" t="s">
        <v>3297</v>
      </c>
      <c r="K82" s="63" t="s">
        <v>3462</v>
      </c>
      <c r="L82" s="63" t="s">
        <v>3463</v>
      </c>
    </row>
    <row r="83" spans="9:12">
      <c r="I83" s="63" t="s">
        <v>3296</v>
      </c>
      <c r="J83" s="63" t="s">
        <v>3297</v>
      </c>
      <c r="K83" s="63" t="s">
        <v>3464</v>
      </c>
      <c r="L83" s="63" t="s">
        <v>3465</v>
      </c>
    </row>
    <row r="84" spans="9:12">
      <c r="I84" s="63" t="s">
        <v>3296</v>
      </c>
      <c r="J84" s="63" t="s">
        <v>3297</v>
      </c>
      <c r="K84" s="63" t="s">
        <v>3466</v>
      </c>
      <c r="L84" s="63" t="s">
        <v>3467</v>
      </c>
    </row>
    <row r="85" spans="9:12">
      <c r="I85" s="63" t="s">
        <v>3296</v>
      </c>
      <c r="J85" s="63" t="s">
        <v>3297</v>
      </c>
      <c r="K85" s="63" t="s">
        <v>3468</v>
      </c>
      <c r="L85" s="63" t="s">
        <v>3469</v>
      </c>
    </row>
    <row r="86" spans="9:12">
      <c r="I86" s="63" t="s">
        <v>3296</v>
      </c>
      <c r="J86" s="63" t="s">
        <v>3297</v>
      </c>
      <c r="K86" s="63" t="s">
        <v>3470</v>
      </c>
      <c r="L86" s="63" t="s">
        <v>3471</v>
      </c>
    </row>
    <row r="87" spans="9:12">
      <c r="I87" s="63" t="s">
        <v>3296</v>
      </c>
      <c r="J87" s="63" t="s">
        <v>3297</v>
      </c>
      <c r="K87" s="63" t="s">
        <v>3472</v>
      </c>
      <c r="L87" s="63" t="s">
        <v>3473</v>
      </c>
    </row>
    <row r="88" spans="9:12">
      <c r="I88" s="63" t="s">
        <v>3296</v>
      </c>
      <c r="J88" s="63" t="s">
        <v>3297</v>
      </c>
      <c r="K88" s="63" t="s">
        <v>3474</v>
      </c>
      <c r="L88" s="63" t="s">
        <v>3475</v>
      </c>
    </row>
    <row r="89" spans="9:12">
      <c r="I89" s="63" t="s">
        <v>3296</v>
      </c>
      <c r="J89" s="63" t="s">
        <v>3297</v>
      </c>
      <c r="K89" s="63" t="s">
        <v>3476</v>
      </c>
      <c r="L89" s="63" t="s">
        <v>3477</v>
      </c>
    </row>
    <row r="90" spans="9:12">
      <c r="I90" s="63" t="s">
        <v>3300</v>
      </c>
      <c r="J90" s="63" t="s">
        <v>3301</v>
      </c>
      <c r="K90" s="63" t="s">
        <v>3478</v>
      </c>
      <c r="L90" s="63" t="s">
        <v>3479</v>
      </c>
    </row>
    <row r="91" spans="9:12">
      <c r="I91" s="63" t="s">
        <v>3300</v>
      </c>
      <c r="J91" s="63" t="s">
        <v>3301</v>
      </c>
      <c r="K91" s="63" t="s">
        <v>3480</v>
      </c>
      <c r="L91" s="63" t="s">
        <v>3481</v>
      </c>
    </row>
    <row r="92" spans="9:12">
      <c r="I92" s="63" t="s">
        <v>3304</v>
      </c>
      <c r="J92" s="63" t="s">
        <v>3305</v>
      </c>
      <c r="K92" s="63" t="s">
        <v>3304</v>
      </c>
      <c r="L92" s="63" t="s">
        <v>3482</v>
      </c>
    </row>
    <row r="93" spans="9:12">
      <c r="I93" s="63" t="s">
        <v>3304</v>
      </c>
      <c r="J93" s="63" t="s">
        <v>3305</v>
      </c>
      <c r="K93" s="63" t="s">
        <v>3483</v>
      </c>
      <c r="L93" s="63" t="s">
        <v>3484</v>
      </c>
    </row>
    <row r="94" spans="9:12">
      <c r="I94" s="63" t="s">
        <v>3304</v>
      </c>
      <c r="J94" s="63" t="s">
        <v>3305</v>
      </c>
      <c r="K94" s="63" t="s">
        <v>3485</v>
      </c>
      <c r="L94" s="63" t="s">
        <v>3486</v>
      </c>
    </row>
    <row r="95" spans="9:12">
      <c r="I95" s="63" t="s">
        <v>3308</v>
      </c>
      <c r="J95" s="63" t="s">
        <v>3309</v>
      </c>
      <c r="K95" s="63" t="s">
        <v>3487</v>
      </c>
      <c r="L95" s="63" t="s">
        <v>3488</v>
      </c>
    </row>
    <row r="96" spans="9:12">
      <c r="I96" s="63" t="s">
        <v>3308</v>
      </c>
      <c r="J96" s="63" t="s">
        <v>3309</v>
      </c>
      <c r="K96" s="63" t="s">
        <v>3489</v>
      </c>
      <c r="L96" s="63" t="s">
        <v>3490</v>
      </c>
    </row>
    <row r="97" spans="9:12">
      <c r="I97" s="63" t="s">
        <v>3308</v>
      </c>
      <c r="J97" s="63" t="s">
        <v>3309</v>
      </c>
      <c r="K97" s="63" t="s">
        <v>3491</v>
      </c>
      <c r="L97" s="63" t="s">
        <v>3492</v>
      </c>
    </row>
    <row r="98" spans="9:12">
      <c r="I98" s="63" t="s">
        <v>3312</v>
      </c>
      <c r="J98" s="63" t="s">
        <v>3313</v>
      </c>
      <c r="K98" s="63" t="s">
        <v>3493</v>
      </c>
      <c r="L98" s="63" t="s">
        <v>3494</v>
      </c>
    </row>
    <row r="99" spans="9:12">
      <c r="I99" s="63" t="s">
        <v>3316</v>
      </c>
      <c r="J99" s="63" t="s">
        <v>3317</v>
      </c>
      <c r="K99" s="63" t="s">
        <v>3316</v>
      </c>
      <c r="L99" s="63" t="s">
        <v>3495</v>
      </c>
    </row>
    <row r="100" spans="9:12">
      <c r="I100" s="63" t="s">
        <v>3320</v>
      </c>
      <c r="J100" s="63" t="s">
        <v>3321</v>
      </c>
      <c r="K100" s="63" t="s">
        <v>3320</v>
      </c>
      <c r="L100" s="63" t="s">
        <v>3496</v>
      </c>
    </row>
    <row r="101" spans="9:12">
      <c r="I101" s="63" t="s">
        <v>1090</v>
      </c>
      <c r="J101" s="63" t="s">
        <v>3324</v>
      </c>
      <c r="K101" s="63" t="s">
        <v>1091</v>
      </c>
      <c r="L101" s="63" t="s">
        <v>3497</v>
      </c>
    </row>
    <row r="102" spans="9:12">
      <c r="I102" s="63" t="s">
        <v>1090</v>
      </c>
      <c r="J102" s="63" t="s">
        <v>3324</v>
      </c>
      <c r="K102" s="63" t="s">
        <v>3498</v>
      </c>
      <c r="L102" s="63" t="s">
        <v>3499</v>
      </c>
    </row>
    <row r="103" spans="9:12">
      <c r="I103" s="63" t="s">
        <v>3327</v>
      </c>
      <c r="J103" s="63" t="s">
        <v>3328</v>
      </c>
      <c r="K103" s="63" t="s">
        <v>3500</v>
      </c>
      <c r="L103" s="63" t="s">
        <v>3501</v>
      </c>
    </row>
    <row r="104" spans="9:12">
      <c r="I104" s="63" t="s">
        <v>3331</v>
      </c>
      <c r="J104" s="63" t="s">
        <v>3332</v>
      </c>
      <c r="K104" s="63" t="s">
        <v>3502</v>
      </c>
      <c r="L104" s="63" t="s">
        <v>3503</v>
      </c>
    </row>
    <row r="105" spans="9:12">
      <c r="I105" s="63" t="s">
        <v>3331</v>
      </c>
      <c r="J105" s="63" t="s">
        <v>3332</v>
      </c>
      <c r="K105" s="63" t="s">
        <v>3504</v>
      </c>
      <c r="L105" s="63" t="s">
        <v>3505</v>
      </c>
    </row>
    <row r="106" spans="9:12">
      <c r="I106" s="63" t="s">
        <v>3331</v>
      </c>
      <c r="J106" s="63" t="s">
        <v>3332</v>
      </c>
      <c r="K106" s="63" t="s">
        <v>3506</v>
      </c>
      <c r="L106" s="63" t="s">
        <v>3507</v>
      </c>
    </row>
    <row r="107" spans="9:12">
      <c r="I107" s="63" t="s">
        <v>3331</v>
      </c>
      <c r="J107" s="63" t="s">
        <v>3332</v>
      </c>
      <c r="K107" s="63" t="s">
        <v>3508</v>
      </c>
      <c r="L107" s="63" t="s">
        <v>3509</v>
      </c>
    </row>
    <row r="108" spans="9:12">
      <c r="I108" s="63" t="s">
        <v>3331</v>
      </c>
      <c r="J108" s="63" t="s">
        <v>3332</v>
      </c>
      <c r="K108" s="63" t="s">
        <v>3510</v>
      </c>
      <c r="L108" s="63" t="s">
        <v>3511</v>
      </c>
    </row>
    <row r="109" spans="9:12">
      <c r="I109" s="63" t="s">
        <v>3331</v>
      </c>
      <c r="J109" s="63" t="s">
        <v>3332</v>
      </c>
      <c r="K109" s="63" t="s">
        <v>3325</v>
      </c>
      <c r="L109" s="63" t="s">
        <v>3512</v>
      </c>
    </row>
    <row r="110" spans="9:12">
      <c r="I110" s="63" t="s">
        <v>3331</v>
      </c>
      <c r="J110" s="63" t="s">
        <v>3332</v>
      </c>
      <c r="K110" s="63" t="s">
        <v>3513</v>
      </c>
      <c r="L110" s="63" t="s">
        <v>3514</v>
      </c>
    </row>
    <row r="111" spans="9:12">
      <c r="I111" s="63" t="s">
        <v>1043</v>
      </c>
      <c r="J111" s="63" t="s">
        <v>3335</v>
      </c>
      <c r="K111" s="63" t="s">
        <v>1044</v>
      </c>
      <c r="L111" s="63" t="s">
        <v>3515</v>
      </c>
    </row>
    <row r="112" spans="9:12">
      <c r="I112" s="63" t="s">
        <v>1043</v>
      </c>
      <c r="J112" s="63" t="s">
        <v>3335</v>
      </c>
      <c r="K112" s="63" t="s">
        <v>3516</v>
      </c>
      <c r="L112" s="63" t="s">
        <v>3517</v>
      </c>
    </row>
    <row r="113" spans="9:12">
      <c r="I113" s="63" t="s">
        <v>1120</v>
      </c>
      <c r="J113" s="63" t="s">
        <v>3337</v>
      </c>
      <c r="K113" s="63" t="s">
        <v>1121</v>
      </c>
      <c r="L113" s="63" t="s">
        <v>3518</v>
      </c>
    </row>
    <row r="114" spans="9:12">
      <c r="I114" s="63" t="s">
        <v>1120</v>
      </c>
      <c r="J114" s="63" t="s">
        <v>3337</v>
      </c>
      <c r="K114" s="63" t="s">
        <v>3519</v>
      </c>
      <c r="L114" s="63" t="s">
        <v>3520</v>
      </c>
    </row>
    <row r="115" spans="9:12">
      <c r="I115" s="63" t="s">
        <v>1120</v>
      </c>
      <c r="J115" s="63" t="s">
        <v>3337</v>
      </c>
      <c r="K115" s="63" t="s">
        <v>3521</v>
      </c>
      <c r="L115" s="63" t="s">
        <v>3522</v>
      </c>
    </row>
    <row r="116" spans="9:12">
      <c r="I116" s="63" t="s">
        <v>3340</v>
      </c>
      <c r="J116" s="63" t="s">
        <v>3341</v>
      </c>
      <c r="K116" s="63" t="s">
        <v>3523</v>
      </c>
      <c r="L116" s="63" t="s">
        <v>3524</v>
      </c>
    </row>
    <row r="117" spans="9:12">
      <c r="I117" s="63" t="s">
        <v>3344</v>
      </c>
      <c r="J117" s="63" t="s">
        <v>3345</v>
      </c>
      <c r="K117" s="63" t="s">
        <v>3525</v>
      </c>
      <c r="L117" s="63" t="s">
        <v>3526</v>
      </c>
    </row>
    <row r="118" spans="9:12">
      <c r="I118" s="63" t="s">
        <v>3344</v>
      </c>
      <c r="J118" s="63" t="s">
        <v>3345</v>
      </c>
      <c r="K118" s="63" t="s">
        <v>3527</v>
      </c>
      <c r="L118" s="63" t="s">
        <v>3528</v>
      </c>
    </row>
    <row r="119" spans="9:12">
      <c r="I119" s="63" t="s">
        <v>3344</v>
      </c>
      <c r="J119" s="63" t="s">
        <v>3345</v>
      </c>
      <c r="K119" s="63" t="s">
        <v>3529</v>
      </c>
      <c r="L119" s="63" t="s">
        <v>3530</v>
      </c>
    </row>
    <row r="120" spans="9:12">
      <c r="I120" s="63" t="s">
        <v>3344</v>
      </c>
      <c r="J120" s="63" t="s">
        <v>3345</v>
      </c>
      <c r="K120" s="63" t="s">
        <v>3531</v>
      </c>
      <c r="L120" s="63" t="s">
        <v>3532</v>
      </c>
    </row>
    <row r="121" spans="9:12">
      <c r="I121" s="63" t="s">
        <v>3344</v>
      </c>
      <c r="J121" s="63" t="s">
        <v>3345</v>
      </c>
      <c r="K121" s="63" t="s">
        <v>3533</v>
      </c>
      <c r="L121" s="63" t="s">
        <v>3534</v>
      </c>
    </row>
    <row r="122" spans="9:12">
      <c r="I122" s="63" t="s">
        <v>3348</v>
      </c>
      <c r="J122" s="63" t="s">
        <v>3349</v>
      </c>
      <c r="K122" s="63" t="s">
        <v>3535</v>
      </c>
      <c r="L122" s="63" t="s">
        <v>3536</v>
      </c>
    </row>
    <row r="123" spans="9:12">
      <c r="I123" s="63" t="s">
        <v>3352</v>
      </c>
      <c r="J123" s="63" t="s">
        <v>3353</v>
      </c>
      <c r="K123" s="63" t="s">
        <v>3537</v>
      </c>
      <c r="L123" s="63" t="s">
        <v>3538</v>
      </c>
    </row>
    <row r="124" spans="9:12">
      <c r="I124" s="63" t="s">
        <v>3352</v>
      </c>
      <c r="J124" s="63" t="s">
        <v>3353</v>
      </c>
      <c r="K124" s="63" t="s">
        <v>3539</v>
      </c>
      <c r="L124" s="63" t="s">
        <v>3540</v>
      </c>
    </row>
    <row r="125" spans="9:12">
      <c r="I125" s="63" t="s">
        <v>3355</v>
      </c>
      <c r="J125" s="63" t="s">
        <v>3356</v>
      </c>
      <c r="K125" s="63" t="s">
        <v>3541</v>
      </c>
      <c r="L125" s="63" t="s">
        <v>3542</v>
      </c>
    </row>
    <row r="126" spans="9:12">
      <c r="I126" s="63" t="s">
        <v>3359</v>
      </c>
      <c r="J126" s="63" t="s">
        <v>3360</v>
      </c>
      <c r="K126" s="63" t="s">
        <v>3543</v>
      </c>
      <c r="L126" s="63" t="s">
        <v>3544</v>
      </c>
    </row>
    <row r="127" spans="9:12">
      <c r="I127" s="63" t="s">
        <v>3359</v>
      </c>
      <c r="J127" s="63" t="s">
        <v>3360</v>
      </c>
      <c r="K127" s="63" t="s">
        <v>3545</v>
      </c>
      <c r="L127" s="63" t="s">
        <v>3546</v>
      </c>
    </row>
    <row r="128" spans="9:12">
      <c r="I128" s="63" t="s">
        <v>419</v>
      </c>
      <c r="J128" s="63" t="s">
        <v>3362</v>
      </c>
      <c r="K128" s="63" t="s">
        <v>12</v>
      </c>
      <c r="L128" s="63" t="s">
        <v>3547</v>
      </c>
    </row>
    <row r="129" spans="9:12">
      <c r="I129" s="63" t="s">
        <v>419</v>
      </c>
      <c r="J129" s="63" t="s">
        <v>3362</v>
      </c>
      <c r="K129" s="63" t="s">
        <v>719</v>
      </c>
      <c r="L129" s="63" t="s">
        <v>3548</v>
      </c>
    </row>
    <row r="130" spans="9:12">
      <c r="I130" s="63" t="s">
        <v>419</v>
      </c>
      <c r="J130" s="63" t="s">
        <v>3362</v>
      </c>
      <c r="K130" s="63" t="s">
        <v>3549</v>
      </c>
      <c r="L130" s="63" t="s">
        <v>3550</v>
      </c>
    </row>
    <row r="131" spans="9:12">
      <c r="I131" s="63" t="s">
        <v>419</v>
      </c>
      <c r="J131" s="63" t="s">
        <v>3362</v>
      </c>
      <c r="K131" s="63" t="s">
        <v>3551</v>
      </c>
      <c r="L131" s="63" t="s">
        <v>3552</v>
      </c>
    </row>
    <row r="132" spans="9:12">
      <c r="I132" s="63" t="s">
        <v>419</v>
      </c>
      <c r="J132" s="63" t="s">
        <v>3362</v>
      </c>
      <c r="K132" s="63" t="s">
        <v>3553</v>
      </c>
      <c r="L132" s="63" t="s">
        <v>3554</v>
      </c>
    </row>
    <row r="133" spans="9:12">
      <c r="I133" s="63" t="s">
        <v>809</v>
      </c>
      <c r="J133" s="63" t="s">
        <v>3365</v>
      </c>
      <c r="K133" s="63" t="s">
        <v>810</v>
      </c>
      <c r="L133" s="63" t="s">
        <v>3555</v>
      </c>
    </row>
    <row r="134" spans="9:12">
      <c r="I134" s="63" t="s">
        <v>809</v>
      </c>
      <c r="J134" s="63" t="s">
        <v>3365</v>
      </c>
      <c r="K134" s="63" t="s">
        <v>3556</v>
      </c>
      <c r="L134" s="63" t="s">
        <v>3557</v>
      </c>
    </row>
    <row r="135" spans="9:12">
      <c r="I135" s="63" t="s">
        <v>3368</v>
      </c>
      <c r="J135" s="63" t="s">
        <v>3369</v>
      </c>
      <c r="K135" s="63" t="s">
        <v>3558</v>
      </c>
      <c r="L135" s="63" t="s">
        <v>3559</v>
      </c>
    </row>
    <row r="136" spans="9:12">
      <c r="I136" s="63" t="s">
        <v>3368</v>
      </c>
      <c r="J136" s="63" t="s">
        <v>3369</v>
      </c>
      <c r="K136" s="63" t="s">
        <v>263</v>
      </c>
      <c r="L136" s="63" t="s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Monitoreo Tinta Violeta</cp:lastModifiedBy>
  <cp:revision/>
  <dcterms:created xsi:type="dcterms:W3CDTF">2020-10-24T15:10:31Z</dcterms:created>
  <dcterms:modified xsi:type="dcterms:W3CDTF">2020-10-27T12:23:25Z</dcterms:modified>
  <cp:category/>
  <cp:contentStatus/>
</cp:coreProperties>
</file>