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20" yWindow="0" windowWidth="20480" windowHeight="12480" activeTab="1"/>
  </bookViews>
  <sheets>
    <sheet name="Exercicio 1" sheetId="1" r:id="rId1"/>
    <sheet name="Exercicio 2" sheetId="2" r:id="rId2"/>
    <sheet name="Exercício 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2" l="1"/>
  <c r="F21" i="3"/>
  <c r="I21" i="3"/>
  <c r="D21" i="3"/>
  <c r="E21" i="3"/>
  <c r="H21" i="3"/>
  <c r="C21" i="3"/>
  <c r="G21" i="3"/>
  <c r="J21" i="3"/>
  <c r="D29" i="3"/>
  <c r="F20" i="3"/>
  <c r="I20" i="3"/>
  <c r="D20" i="3"/>
  <c r="E20" i="3"/>
  <c r="H20" i="3"/>
  <c r="C20" i="3"/>
  <c r="G20" i="3"/>
  <c r="F19" i="3"/>
  <c r="I19" i="3"/>
  <c r="D19" i="3"/>
  <c r="E19" i="3"/>
  <c r="H19" i="3"/>
  <c r="C19" i="3"/>
  <c r="G19" i="3"/>
  <c r="J19" i="3"/>
  <c r="B29" i="3"/>
  <c r="F18" i="3"/>
  <c r="I18" i="3"/>
  <c r="D18" i="3"/>
  <c r="E18" i="3"/>
  <c r="H18" i="3"/>
  <c r="C18" i="3"/>
  <c r="G18" i="3"/>
  <c r="F17" i="3"/>
  <c r="I17" i="3"/>
  <c r="D17" i="3"/>
  <c r="E17" i="3"/>
  <c r="H17" i="3"/>
  <c r="C17" i="3"/>
  <c r="G17" i="3"/>
  <c r="J17" i="3"/>
  <c r="C28" i="3"/>
  <c r="F16" i="3"/>
  <c r="I16" i="3"/>
  <c r="D16" i="3"/>
  <c r="E16" i="3"/>
  <c r="H16" i="3"/>
  <c r="C16" i="3"/>
  <c r="G16" i="3"/>
  <c r="F15" i="3"/>
  <c r="I15" i="3"/>
  <c r="D15" i="3"/>
  <c r="E15" i="3"/>
  <c r="H15" i="3"/>
  <c r="C15" i="3"/>
  <c r="G15" i="3"/>
  <c r="J15" i="3"/>
  <c r="E27" i="3"/>
  <c r="F14" i="3"/>
  <c r="I14" i="3"/>
  <c r="D14" i="3"/>
  <c r="E14" i="3"/>
  <c r="H14" i="3"/>
  <c r="C14" i="3"/>
  <c r="G14" i="3"/>
  <c r="F13" i="3"/>
  <c r="I13" i="3"/>
  <c r="D13" i="3"/>
  <c r="E13" i="3"/>
  <c r="H13" i="3"/>
  <c r="C13" i="3"/>
  <c r="G13" i="3"/>
  <c r="J13" i="3"/>
  <c r="B27" i="3"/>
  <c r="F12" i="3"/>
  <c r="I12" i="3"/>
  <c r="D12" i="3"/>
  <c r="E12" i="3"/>
  <c r="H12" i="3"/>
  <c r="C12" i="3"/>
  <c r="G12" i="3"/>
  <c r="F11" i="3"/>
  <c r="I11" i="3"/>
  <c r="D11" i="3"/>
  <c r="E11" i="3"/>
  <c r="H11" i="3"/>
  <c r="C11" i="3"/>
  <c r="G11" i="3"/>
  <c r="J11" i="3"/>
  <c r="D26" i="3"/>
  <c r="F10" i="3"/>
  <c r="I10" i="3"/>
  <c r="D10" i="3"/>
  <c r="E10" i="3"/>
  <c r="H10" i="3"/>
  <c r="C10" i="3"/>
  <c r="G10" i="3"/>
  <c r="J14" i="3"/>
  <c r="D27" i="3"/>
  <c r="D30" i="3"/>
  <c r="J10" i="3"/>
  <c r="C26" i="3"/>
  <c r="J12" i="3"/>
  <c r="E26" i="3"/>
  <c r="J18" i="3"/>
  <c r="E28" i="3"/>
  <c r="E30" i="3"/>
  <c r="J16" i="3"/>
  <c r="B28" i="3"/>
  <c r="F28" i="3"/>
  <c r="J20" i="3"/>
  <c r="C29" i="3"/>
  <c r="F29" i="3"/>
  <c r="F27" i="3"/>
  <c r="B30" i="3"/>
  <c r="C30" i="3"/>
  <c r="F26" i="3"/>
  <c r="F21" i="2"/>
  <c r="I21" i="2"/>
  <c r="F20" i="2"/>
  <c r="I20" i="2"/>
  <c r="F19" i="2"/>
  <c r="I19" i="2"/>
  <c r="F18" i="2"/>
  <c r="I18" i="2"/>
  <c r="F17" i="2"/>
  <c r="I17" i="2"/>
  <c r="F16" i="2"/>
  <c r="I16" i="2"/>
  <c r="F15" i="2"/>
  <c r="I15" i="2"/>
  <c r="F14" i="2"/>
  <c r="I14" i="2"/>
  <c r="F13" i="2"/>
  <c r="I13" i="2"/>
  <c r="F12" i="2"/>
  <c r="I12" i="2"/>
  <c r="F11" i="2"/>
  <c r="I11" i="2"/>
  <c r="F10" i="2"/>
  <c r="I10" i="2"/>
  <c r="D21" i="2"/>
  <c r="E21" i="2"/>
  <c r="H21" i="2"/>
  <c r="D20" i="2"/>
  <c r="E20" i="2"/>
  <c r="H20" i="2"/>
  <c r="D19" i="2"/>
  <c r="E19" i="2"/>
  <c r="H19" i="2"/>
  <c r="D18" i="2"/>
  <c r="E18" i="2"/>
  <c r="H18" i="2"/>
  <c r="D17" i="2"/>
  <c r="E17" i="2"/>
  <c r="H17" i="2"/>
  <c r="D16" i="2"/>
  <c r="E16" i="2"/>
  <c r="H16" i="2"/>
  <c r="D15" i="2"/>
  <c r="E15" i="2"/>
  <c r="H15" i="2"/>
  <c r="D14" i="2"/>
  <c r="E14" i="2"/>
  <c r="H14" i="2"/>
  <c r="D13" i="2"/>
  <c r="E13" i="2"/>
  <c r="H13" i="2"/>
  <c r="D12" i="2"/>
  <c r="E12" i="2"/>
  <c r="D11" i="2"/>
  <c r="E11" i="2"/>
  <c r="H11" i="2"/>
  <c r="D10" i="2"/>
  <c r="E10" i="2"/>
  <c r="H10" i="2"/>
  <c r="C20" i="2"/>
  <c r="G20" i="2"/>
  <c r="J20" i="2"/>
  <c r="C29" i="2"/>
  <c r="C21" i="2"/>
  <c r="G21" i="2"/>
  <c r="J21" i="2"/>
  <c r="D29" i="2"/>
  <c r="C19" i="2"/>
  <c r="G19" i="2"/>
  <c r="J19" i="2"/>
  <c r="B29" i="2"/>
  <c r="F29" i="2"/>
  <c r="C18" i="2"/>
  <c r="G18" i="2"/>
  <c r="J18" i="2"/>
  <c r="E28" i="2"/>
  <c r="C17" i="2"/>
  <c r="G17" i="2"/>
  <c r="J17" i="2"/>
  <c r="C28" i="2"/>
  <c r="C16" i="2"/>
  <c r="G16" i="2"/>
  <c r="J16" i="2"/>
  <c r="B28" i="2"/>
  <c r="C15" i="2"/>
  <c r="G15" i="2"/>
  <c r="J15" i="2"/>
  <c r="E27" i="2"/>
  <c r="C14" i="2"/>
  <c r="G14" i="2"/>
  <c r="J14" i="2"/>
  <c r="D27" i="2"/>
  <c r="C13" i="2"/>
  <c r="G13" i="2"/>
  <c r="J13" i="2"/>
  <c r="B27" i="2"/>
  <c r="C11" i="2"/>
  <c r="G11" i="2"/>
  <c r="J11" i="2"/>
  <c r="D26" i="2"/>
  <c r="D30" i="2"/>
  <c r="C12" i="2"/>
  <c r="G12" i="2"/>
  <c r="J12" i="2"/>
  <c r="E26" i="2"/>
  <c r="E30" i="2"/>
  <c r="C10" i="2"/>
  <c r="G10" i="2"/>
  <c r="J10" i="2"/>
  <c r="C26" i="2"/>
  <c r="C6" i="2"/>
  <c r="D6" i="2"/>
  <c r="B6" i="2"/>
  <c r="D14" i="1"/>
  <c r="E14" i="1"/>
  <c r="G14" i="1"/>
  <c r="D13" i="1"/>
  <c r="E13" i="1"/>
  <c r="G13" i="1"/>
  <c r="D12" i="1"/>
  <c r="E12" i="1"/>
  <c r="G12" i="1"/>
  <c r="D11" i="1"/>
  <c r="E11" i="1"/>
  <c r="G11" i="1"/>
  <c r="D10" i="1"/>
  <c r="E10" i="1"/>
  <c r="G10" i="1"/>
  <c r="D9" i="1"/>
  <c r="E9" i="1"/>
  <c r="G9" i="1"/>
  <c r="C14" i="1"/>
  <c r="F14" i="1"/>
  <c r="H14" i="1"/>
  <c r="C21" i="1"/>
  <c r="C13" i="1"/>
  <c r="F13" i="1"/>
  <c r="H13" i="1"/>
  <c r="B21" i="1"/>
  <c r="C12" i="1"/>
  <c r="F12" i="1"/>
  <c r="H12" i="1"/>
  <c r="D20" i="1"/>
  <c r="C11" i="1"/>
  <c r="F11" i="1"/>
  <c r="H11" i="1"/>
  <c r="B20" i="1"/>
  <c r="C10" i="1"/>
  <c r="F10" i="1"/>
  <c r="H10" i="1"/>
  <c r="D19" i="1"/>
  <c r="D22" i="1"/>
  <c r="C9" i="1"/>
  <c r="F9" i="1"/>
  <c r="H9" i="1"/>
  <c r="C19" i="1"/>
  <c r="C22" i="1"/>
  <c r="E19" i="1"/>
  <c r="B22" i="1"/>
  <c r="E20" i="1"/>
  <c r="E21" i="1"/>
  <c r="C30" i="2"/>
  <c r="F26" i="2"/>
  <c r="F28" i="2"/>
  <c r="B30" i="2"/>
  <c r="F27" i="2"/>
</calcChain>
</file>

<file path=xl/sharedStrings.xml><?xml version="1.0" encoding="utf-8"?>
<sst xmlns="http://schemas.openxmlformats.org/spreadsheetml/2006/main" count="168" uniqueCount="51">
  <si>
    <t>Ativo 1</t>
  </si>
  <si>
    <t>Ativo 2</t>
  </si>
  <si>
    <t>Ativo 3</t>
  </si>
  <si>
    <t>Retorno</t>
  </si>
  <si>
    <t>Risco</t>
  </si>
  <si>
    <t>Peso</t>
  </si>
  <si>
    <t>Combinações</t>
  </si>
  <si>
    <t>Diferenças</t>
  </si>
  <si>
    <t>Risco (min)</t>
  </si>
  <si>
    <t>Retorno (max)</t>
  </si>
  <si>
    <t>Risco (max)</t>
  </si>
  <si>
    <t>Preferencia</t>
  </si>
  <si>
    <t>Matriz de preferências</t>
  </si>
  <si>
    <t>Valor</t>
  </si>
  <si>
    <t>Sik</t>
  </si>
  <si>
    <t>Phi -</t>
  </si>
  <si>
    <t>Phi +</t>
  </si>
  <si>
    <t>Ativo 3 &gt; Ativo 2 &gt; Ativo 1</t>
  </si>
  <si>
    <t>Lagoa Azul</t>
  </si>
  <si>
    <t xml:space="preserve">Loucademia de Polícia </t>
  </si>
  <si>
    <t xml:space="preserve">Os Goonies </t>
  </si>
  <si>
    <t>Os Caça-Fantasmas</t>
  </si>
  <si>
    <t>Prazer (max)</t>
  </si>
  <si>
    <t>Tempo de filme (min)</t>
  </si>
  <si>
    <t>Novidade (max)</t>
  </si>
  <si>
    <t>Prazer</t>
  </si>
  <si>
    <t>Tempo</t>
  </si>
  <si>
    <t>Tempo (min)</t>
  </si>
  <si>
    <t>Tempo (max)</t>
  </si>
  <si>
    <t>Novidade</t>
  </si>
  <si>
    <t xml:space="preserve">Os Goonies &gt; Lagoa Azul </t>
  </si>
  <si>
    <t xml:space="preserve">Loucademia de Polícia &gt; Lagoa Azul </t>
  </si>
  <si>
    <t>Loucademia de Polícia &gt; Os Caça-Fantasmas</t>
  </si>
  <si>
    <t>Os Goonies &gt;  Os Caça-Fantasmas</t>
  </si>
  <si>
    <t>Matriz de preferências (soma linha e soma coluna)</t>
  </si>
  <si>
    <t>Sik (média ponderada)</t>
  </si>
  <si>
    <t>Salario (max)</t>
  </si>
  <si>
    <t>Horas de trabalho (min)</t>
  </si>
  <si>
    <t>Realizacao (max)</t>
  </si>
  <si>
    <t>Microsoft</t>
  </si>
  <si>
    <t>Apple</t>
  </si>
  <si>
    <t>Petrobrás</t>
  </si>
  <si>
    <t>Casas Bahia</t>
  </si>
  <si>
    <t>Horas (min)</t>
  </si>
  <si>
    <t>Horas (max)</t>
  </si>
  <si>
    <t>Salario</t>
  </si>
  <si>
    <t>Horas</t>
  </si>
  <si>
    <t>Realizacao</t>
  </si>
  <si>
    <t>Microsoft &gt; Apple &gt; Petrobras &gt; Casas bahia</t>
  </si>
  <si>
    <r>
      <t xml:space="preserve">Loucademia de Polícia </t>
    </r>
    <r>
      <rPr>
        <b/>
        <sz val="11"/>
        <color indexed="8"/>
        <rFont val="Calibri"/>
        <family val="2"/>
      </rPr>
      <t>&gt;</t>
    </r>
    <r>
      <rPr>
        <sz val="11"/>
        <color theme="1"/>
        <rFont val="Calibri"/>
        <family val="2"/>
        <scheme val="minor"/>
      </rPr>
      <t xml:space="preserve"> Os Goonies</t>
    </r>
  </si>
  <si>
    <t xml:space="preserve"> Os Caça-Fantasmas &gt; Lagoa Azul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</si>
</sst>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2" fillId="0" borderId="0" xfId="0" applyFont="1" applyFill="1"/>
    <xf numFmtId="2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14" sqref="G14"/>
    </sheetView>
  </sheetViews>
  <sheetFormatPr baseColWidth="10" defaultColWidth="8.83203125" defaultRowHeight="14" x14ac:dyDescent="0"/>
  <cols>
    <col min="1" max="1" width="12.83203125" bestFit="1" customWidth="1"/>
    <col min="2" max="2" width="13.83203125" bestFit="1" customWidth="1"/>
    <col min="3" max="4" width="10.83203125" bestFit="1" customWidth="1"/>
    <col min="5" max="5" width="11.1640625" bestFit="1" customWidth="1"/>
    <col min="6" max="7" width="11.33203125" bestFit="1" customWidth="1"/>
  </cols>
  <sheetData>
    <row r="1" spans="1:8">
      <c r="B1" t="s">
        <v>9</v>
      </c>
      <c r="C1" t="s">
        <v>8</v>
      </c>
    </row>
    <row r="2" spans="1:8">
      <c r="A2" t="s">
        <v>0</v>
      </c>
      <c r="B2">
        <v>5.2</v>
      </c>
      <c r="C2">
        <v>3.5</v>
      </c>
    </row>
    <row r="3" spans="1:8">
      <c r="A3" t="s">
        <v>1</v>
      </c>
      <c r="B3">
        <v>4.3</v>
      </c>
      <c r="C3">
        <v>1.2</v>
      </c>
    </row>
    <row r="4" spans="1:8">
      <c r="A4" t="s">
        <v>2</v>
      </c>
      <c r="B4">
        <v>6.7</v>
      </c>
      <c r="C4">
        <v>2</v>
      </c>
    </row>
    <row r="5" spans="1:8">
      <c r="A5" s="1" t="s">
        <v>5</v>
      </c>
      <c r="B5" s="1">
        <v>4</v>
      </c>
      <c r="C5" s="1">
        <v>6</v>
      </c>
    </row>
    <row r="7" spans="1:8">
      <c r="C7" t="s">
        <v>3</v>
      </c>
      <c r="D7" t="s">
        <v>8</v>
      </c>
      <c r="E7" t="s">
        <v>10</v>
      </c>
      <c r="F7" t="s">
        <v>11</v>
      </c>
      <c r="G7" t="s">
        <v>11</v>
      </c>
      <c r="H7" t="s">
        <v>13</v>
      </c>
    </row>
    <row r="8" spans="1:8">
      <c r="A8" s="1" t="s">
        <v>6</v>
      </c>
      <c r="C8" t="s">
        <v>7</v>
      </c>
      <c r="D8" t="s">
        <v>7</v>
      </c>
      <c r="E8" t="s">
        <v>7</v>
      </c>
      <c r="F8" t="s">
        <v>3</v>
      </c>
      <c r="G8" t="s">
        <v>4</v>
      </c>
      <c r="H8" t="s">
        <v>35</v>
      </c>
    </row>
    <row r="9" spans="1:8">
      <c r="A9" t="s">
        <v>0</v>
      </c>
      <c r="B9" t="s">
        <v>1</v>
      </c>
      <c r="C9">
        <f>B2-B3</f>
        <v>0.90000000000000036</v>
      </c>
      <c r="D9">
        <f>C2-C3</f>
        <v>2.2999999999999998</v>
      </c>
      <c r="E9">
        <f t="shared" ref="E9:E14" si="0">D9*(-1)</f>
        <v>-2.2999999999999998</v>
      </c>
      <c r="F9" s="2">
        <f>IF(AND((C9/2)&gt;0,(C9/2)&lt;=2), C9/2, IF(C9/2&gt;2, 1,0))</f>
        <v>0.45000000000000018</v>
      </c>
      <c r="G9">
        <f t="shared" ref="G9:G14" si="1">IF(E9&lt;=0.5,0, IF( AND(E9&gt;0.5,E9&lt;=1), (E9-0.5)/(1-0.5), 1 ))</f>
        <v>0</v>
      </c>
      <c r="H9">
        <f>(F9*4+G9*6)/10</f>
        <v>0.18000000000000008</v>
      </c>
    </row>
    <row r="10" spans="1:8">
      <c r="A10" t="s">
        <v>0</v>
      </c>
      <c r="B10" t="s">
        <v>2</v>
      </c>
      <c r="C10">
        <f>B2-B4</f>
        <v>-1.5</v>
      </c>
      <c r="D10">
        <f>C2-C4</f>
        <v>1.5</v>
      </c>
      <c r="E10">
        <f t="shared" si="0"/>
        <v>-1.5</v>
      </c>
      <c r="F10" s="2">
        <f t="shared" ref="F10:F14" si="2">IF(AND((C10/2)&gt;0,(C10/2)&lt;=2), C10/2, IF(C10/2&gt;2, 1,0))</f>
        <v>0</v>
      </c>
      <c r="G10">
        <f t="shared" si="1"/>
        <v>0</v>
      </c>
      <c r="H10">
        <f t="shared" ref="H10:H14" si="3">(F10*4+G10*6)/10</f>
        <v>0</v>
      </c>
    </row>
    <row r="11" spans="1:8">
      <c r="A11" t="s">
        <v>1</v>
      </c>
      <c r="B11" t="s">
        <v>0</v>
      </c>
      <c r="C11">
        <f>B3-B2</f>
        <v>-0.90000000000000036</v>
      </c>
      <c r="D11">
        <f>C3-C2</f>
        <v>-2.2999999999999998</v>
      </c>
      <c r="E11">
        <f t="shared" si="0"/>
        <v>2.2999999999999998</v>
      </c>
      <c r="F11" s="2">
        <f t="shared" si="2"/>
        <v>0</v>
      </c>
      <c r="G11">
        <f t="shared" si="1"/>
        <v>1</v>
      </c>
      <c r="H11">
        <f t="shared" si="3"/>
        <v>0.6</v>
      </c>
    </row>
    <row r="12" spans="1:8">
      <c r="A12" t="s">
        <v>1</v>
      </c>
      <c r="B12" t="s">
        <v>2</v>
      </c>
      <c r="C12">
        <f>B3-B4</f>
        <v>-2.4000000000000004</v>
      </c>
      <c r="D12">
        <f>C3-C4</f>
        <v>-0.8</v>
      </c>
      <c r="E12">
        <f t="shared" si="0"/>
        <v>0.8</v>
      </c>
      <c r="F12" s="2">
        <f t="shared" si="2"/>
        <v>0</v>
      </c>
      <c r="G12">
        <f t="shared" si="1"/>
        <v>0.60000000000000009</v>
      </c>
      <c r="H12">
        <f t="shared" si="3"/>
        <v>0.36000000000000004</v>
      </c>
    </row>
    <row r="13" spans="1:8">
      <c r="A13" t="s">
        <v>2</v>
      </c>
      <c r="B13" t="s">
        <v>0</v>
      </c>
      <c r="C13">
        <f>B4-B2</f>
        <v>1.5</v>
      </c>
      <c r="D13">
        <f>C4-C2</f>
        <v>-1.5</v>
      </c>
      <c r="E13">
        <f t="shared" si="0"/>
        <v>1.5</v>
      </c>
      <c r="F13" s="2">
        <f t="shared" si="2"/>
        <v>0.75</v>
      </c>
      <c r="G13">
        <f t="shared" si="1"/>
        <v>1</v>
      </c>
      <c r="H13">
        <f t="shared" si="3"/>
        <v>0.9</v>
      </c>
    </row>
    <row r="14" spans="1:8">
      <c r="A14" t="s">
        <v>2</v>
      </c>
      <c r="B14" t="s">
        <v>1</v>
      </c>
      <c r="C14">
        <f>B4-B3</f>
        <v>2.4000000000000004</v>
      </c>
      <c r="D14">
        <f>C4-C3</f>
        <v>0.8</v>
      </c>
      <c r="E14">
        <f t="shared" si="0"/>
        <v>-0.8</v>
      </c>
      <c r="F14" s="2">
        <f t="shared" si="2"/>
        <v>1.2000000000000002</v>
      </c>
      <c r="G14">
        <f t="shared" si="1"/>
        <v>0</v>
      </c>
      <c r="H14">
        <f t="shared" si="3"/>
        <v>0.48000000000000009</v>
      </c>
    </row>
    <row r="17" spans="1:5">
      <c r="A17" t="s">
        <v>34</v>
      </c>
    </row>
    <row r="18" spans="1:5">
      <c r="B18" t="s">
        <v>0</v>
      </c>
      <c r="C18" t="s">
        <v>1</v>
      </c>
      <c r="D18" t="s">
        <v>2</v>
      </c>
      <c r="E18" s="1" t="s">
        <v>16</v>
      </c>
    </row>
    <row r="19" spans="1:5">
      <c r="A19" t="s">
        <v>0</v>
      </c>
      <c r="B19">
        <v>0</v>
      </c>
      <c r="C19">
        <f>H9</f>
        <v>0.18000000000000008</v>
      </c>
      <c r="D19">
        <f>H10</f>
        <v>0</v>
      </c>
      <c r="E19" s="1">
        <f>SUM(B19:D19)</f>
        <v>0.18000000000000008</v>
      </c>
    </row>
    <row r="20" spans="1:5">
      <c r="A20" t="s">
        <v>1</v>
      </c>
      <c r="B20">
        <f>H11</f>
        <v>0.6</v>
      </c>
      <c r="C20">
        <v>0</v>
      </c>
      <c r="D20">
        <f>H12</f>
        <v>0.36000000000000004</v>
      </c>
      <c r="E20" s="1">
        <f>SUM(B20:D20)</f>
        <v>0.96</v>
      </c>
    </row>
    <row r="21" spans="1:5">
      <c r="A21" t="s">
        <v>2</v>
      </c>
      <c r="B21">
        <f>H13</f>
        <v>0.9</v>
      </c>
      <c r="C21">
        <f>H14</f>
        <v>0.48000000000000009</v>
      </c>
      <c r="D21">
        <v>0</v>
      </c>
      <c r="E21" s="1">
        <f>SUM(B21:D21)</f>
        <v>1.3800000000000001</v>
      </c>
    </row>
    <row r="22" spans="1:5">
      <c r="A22" s="1" t="s">
        <v>15</v>
      </c>
      <c r="B22" s="1">
        <f>SUM(B19:B21)</f>
        <v>1.5</v>
      </c>
      <c r="C22" s="1">
        <f>SUM(C19:C21)</f>
        <v>0.66000000000000014</v>
      </c>
      <c r="D22" s="1">
        <f>SUM(D19:D21)</f>
        <v>0.36000000000000004</v>
      </c>
    </row>
    <row r="24" spans="1:5">
      <c r="A24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4" workbookViewId="0">
      <selection activeCell="E7" sqref="E7"/>
    </sheetView>
  </sheetViews>
  <sheetFormatPr baseColWidth="10" defaultColWidth="8.83203125" defaultRowHeight="14" x14ac:dyDescent="0"/>
  <cols>
    <col min="1" max="2" width="21.1640625" bestFit="1" customWidth="1"/>
    <col min="3" max="3" width="20.5" bestFit="1" customWidth="1"/>
    <col min="4" max="4" width="15.33203125" bestFit="1" customWidth="1"/>
    <col min="5" max="5" width="18" bestFit="1" customWidth="1"/>
    <col min="6" max="6" width="15.33203125" bestFit="1" customWidth="1"/>
  </cols>
  <sheetData>
    <row r="1" spans="1:10">
      <c r="B1" t="s">
        <v>22</v>
      </c>
      <c r="C1" t="s">
        <v>23</v>
      </c>
      <c r="D1" t="s">
        <v>24</v>
      </c>
    </row>
    <row r="2" spans="1:10">
      <c r="A2" t="s">
        <v>18</v>
      </c>
      <c r="B2">
        <v>3</v>
      </c>
      <c r="C2">
        <v>1.2</v>
      </c>
      <c r="D2">
        <v>3</v>
      </c>
    </row>
    <row r="3" spans="1:10">
      <c r="A3" t="s">
        <v>19</v>
      </c>
      <c r="B3">
        <v>6</v>
      </c>
      <c r="C3">
        <v>0.95</v>
      </c>
      <c r="D3">
        <v>2</v>
      </c>
    </row>
    <row r="4" spans="1:10">
      <c r="A4" t="s">
        <v>20</v>
      </c>
      <c r="B4">
        <v>5</v>
      </c>
      <c r="C4">
        <v>1</v>
      </c>
      <c r="D4">
        <v>4</v>
      </c>
    </row>
    <row r="5" spans="1:10">
      <c r="A5" t="s">
        <v>21</v>
      </c>
      <c r="B5">
        <v>5</v>
      </c>
      <c r="C5">
        <v>0.8</v>
      </c>
      <c r="D5">
        <v>1</v>
      </c>
    </row>
    <row r="6" spans="1:10">
      <c r="A6" s="1" t="s">
        <v>5</v>
      </c>
      <c r="B6" s="1">
        <f>1/3</f>
        <v>0.33333333333333331</v>
      </c>
      <c r="C6" s="1">
        <f>1/3</f>
        <v>0.33333333333333331</v>
      </c>
      <c r="D6" s="1">
        <f>1/3</f>
        <v>0.33333333333333331</v>
      </c>
    </row>
    <row r="8" spans="1:10">
      <c r="C8" t="s">
        <v>22</v>
      </c>
      <c r="D8" t="s">
        <v>27</v>
      </c>
      <c r="E8" t="s">
        <v>28</v>
      </c>
      <c r="F8" t="s">
        <v>24</v>
      </c>
      <c r="G8" t="s">
        <v>11</v>
      </c>
      <c r="H8" s="6" t="s">
        <v>11</v>
      </c>
      <c r="I8" t="s">
        <v>11</v>
      </c>
      <c r="J8" t="s">
        <v>13</v>
      </c>
    </row>
    <row r="9" spans="1:10">
      <c r="A9" s="1" t="s">
        <v>6</v>
      </c>
      <c r="C9" t="s">
        <v>7</v>
      </c>
      <c r="D9" t="s">
        <v>7</v>
      </c>
      <c r="E9" t="s">
        <v>7</v>
      </c>
      <c r="F9" t="s">
        <v>7</v>
      </c>
      <c r="G9" t="s">
        <v>25</v>
      </c>
      <c r="H9" s="6" t="s">
        <v>26</v>
      </c>
      <c r="I9" t="s">
        <v>29</v>
      </c>
      <c r="J9" t="s">
        <v>14</v>
      </c>
    </row>
    <row r="10" spans="1:10">
      <c r="A10" t="s">
        <v>18</v>
      </c>
      <c r="B10" t="s">
        <v>19</v>
      </c>
      <c r="C10">
        <f>$B$2-B3</f>
        <v>-3</v>
      </c>
      <c r="D10">
        <f>$C$2-C3</f>
        <v>0.25</v>
      </c>
      <c r="E10">
        <f>D10*(-1)</f>
        <v>-0.25</v>
      </c>
      <c r="F10">
        <f>$D$2-D3</f>
        <v>1</v>
      </c>
      <c r="G10">
        <f>IF(C10=0,0,IF(C10&gt;0,1,0))</f>
        <v>0</v>
      </c>
      <c r="H10" s="6">
        <f>IF(AND((E10/0.25)&gt;0,(E10/0.25)&lt;=0.25), E10/0.25, IF((E10/0.25)&gt;0.25, 1,0))</f>
        <v>0</v>
      </c>
      <c r="I10">
        <f>IF(F10=0,0,IF(F10&gt;0,1,0))</f>
        <v>1</v>
      </c>
      <c r="J10">
        <f>AVERAGE(G10:I10)</f>
        <v>0.33333333333333331</v>
      </c>
    </row>
    <row r="11" spans="1:10">
      <c r="A11" t="s">
        <v>18</v>
      </c>
      <c r="B11" t="s">
        <v>20</v>
      </c>
      <c r="C11">
        <f>$B$2-B4</f>
        <v>-2</v>
      </c>
      <c r="D11">
        <f>$C$2-C4</f>
        <v>0.19999999999999996</v>
      </c>
      <c r="E11">
        <f t="shared" ref="E11:E21" si="0">D11*(-1)</f>
        <v>-0.19999999999999996</v>
      </c>
      <c r="F11">
        <f>$D$2-D4</f>
        <v>-1</v>
      </c>
      <c r="G11">
        <f t="shared" ref="G11:G21" si="1">IF(C11=0,0,IF(C11&gt;0,1,0))</f>
        <v>0</v>
      </c>
      <c r="H11" s="6">
        <f t="shared" ref="H11:H21" si="2">IF(AND((E11/0.25)&gt;0,(E11/0.25)&lt;=0.25), E11/0.25, IF((E11/0.25)&gt;0.25, 1,0))</f>
        <v>0</v>
      </c>
      <c r="I11">
        <f t="shared" ref="I11:I21" si="3">IF(F11=0,0,IF(F11&gt;0,1,0))</f>
        <v>0</v>
      </c>
      <c r="J11">
        <f t="shared" ref="J11:J21" si="4">AVERAGE(G11:I11)</f>
        <v>0</v>
      </c>
    </row>
    <row r="12" spans="1:10">
      <c r="A12" t="s">
        <v>18</v>
      </c>
      <c r="B12" t="s">
        <v>21</v>
      </c>
      <c r="C12">
        <f>$B$2-B5</f>
        <v>-2</v>
      </c>
      <c r="D12">
        <f>$C$2-C5</f>
        <v>0.39999999999999991</v>
      </c>
      <c r="E12">
        <f t="shared" si="0"/>
        <v>-0.39999999999999991</v>
      </c>
      <c r="F12">
        <f>$D$2-D5</f>
        <v>2</v>
      </c>
      <c r="G12">
        <f t="shared" si="1"/>
        <v>0</v>
      </c>
      <c r="H12" s="6">
        <f t="shared" si="2"/>
        <v>0</v>
      </c>
      <c r="I12">
        <f t="shared" si="3"/>
        <v>1</v>
      </c>
      <c r="J12">
        <f t="shared" si="4"/>
        <v>0.33333333333333331</v>
      </c>
    </row>
    <row r="13" spans="1:10">
      <c r="A13" t="s">
        <v>19</v>
      </c>
      <c r="B13" t="s">
        <v>18</v>
      </c>
      <c r="C13">
        <f>$B$3-B2</f>
        <v>3</v>
      </c>
      <c r="D13">
        <f>$C$3-C2</f>
        <v>-0.25</v>
      </c>
      <c r="E13">
        <f t="shared" si="0"/>
        <v>0.25</v>
      </c>
      <c r="F13">
        <f>$D$3-D2</f>
        <v>-1</v>
      </c>
      <c r="G13">
        <f t="shared" si="1"/>
        <v>1</v>
      </c>
      <c r="H13" s="6">
        <f t="shared" si="2"/>
        <v>1</v>
      </c>
      <c r="I13">
        <f t="shared" si="3"/>
        <v>0</v>
      </c>
      <c r="J13">
        <f t="shared" si="4"/>
        <v>0.66666666666666663</v>
      </c>
    </row>
    <row r="14" spans="1:10">
      <c r="A14" t="s">
        <v>19</v>
      </c>
      <c r="B14" t="s">
        <v>20</v>
      </c>
      <c r="C14">
        <f>$B$3-B4</f>
        <v>1</v>
      </c>
      <c r="D14">
        <f>$C$3-C4</f>
        <v>-5.0000000000000044E-2</v>
      </c>
      <c r="E14">
        <f t="shared" si="0"/>
        <v>5.0000000000000044E-2</v>
      </c>
      <c r="F14">
        <f>$D$3-D4</f>
        <v>-2</v>
      </c>
      <c r="G14">
        <f t="shared" si="1"/>
        <v>1</v>
      </c>
      <c r="H14" s="6">
        <f t="shared" si="2"/>
        <v>0.20000000000000018</v>
      </c>
      <c r="I14">
        <f t="shared" si="3"/>
        <v>0</v>
      </c>
      <c r="J14">
        <f t="shared" si="4"/>
        <v>0.40000000000000008</v>
      </c>
    </row>
    <row r="15" spans="1:10">
      <c r="A15" t="s">
        <v>19</v>
      </c>
      <c r="B15" t="s">
        <v>21</v>
      </c>
      <c r="C15">
        <f>$B$3-B5</f>
        <v>1</v>
      </c>
      <c r="D15">
        <f>$C$3-C5</f>
        <v>0.14999999999999991</v>
      </c>
      <c r="E15">
        <f t="shared" si="0"/>
        <v>-0.14999999999999991</v>
      </c>
      <c r="F15">
        <f>$D$3-D5</f>
        <v>1</v>
      </c>
      <c r="G15">
        <f t="shared" si="1"/>
        <v>1</v>
      </c>
      <c r="H15" s="6">
        <f t="shared" si="2"/>
        <v>0</v>
      </c>
      <c r="I15">
        <f t="shared" si="3"/>
        <v>1</v>
      </c>
      <c r="J15">
        <f t="shared" si="4"/>
        <v>0.66666666666666663</v>
      </c>
    </row>
    <row r="16" spans="1:10">
      <c r="A16" t="s">
        <v>20</v>
      </c>
      <c r="B16" t="s">
        <v>18</v>
      </c>
      <c r="C16">
        <f>$B$4-B2</f>
        <v>2</v>
      </c>
      <c r="D16">
        <f>$C$4-C2</f>
        <v>-0.19999999999999996</v>
      </c>
      <c r="E16">
        <f t="shared" si="0"/>
        <v>0.19999999999999996</v>
      </c>
      <c r="F16">
        <f>$D$4-D2</f>
        <v>1</v>
      </c>
      <c r="G16">
        <f t="shared" si="1"/>
        <v>1</v>
      </c>
      <c r="H16" s="6">
        <f t="shared" si="2"/>
        <v>1</v>
      </c>
      <c r="I16">
        <f t="shared" si="3"/>
        <v>1</v>
      </c>
      <c r="J16">
        <f t="shared" si="4"/>
        <v>1</v>
      </c>
    </row>
    <row r="17" spans="1:10">
      <c r="A17" t="s">
        <v>20</v>
      </c>
      <c r="B17" t="s">
        <v>19</v>
      </c>
      <c r="C17">
        <f>$B$4-B3</f>
        <v>-1</v>
      </c>
      <c r="D17">
        <f>$C$4-C3</f>
        <v>5.0000000000000044E-2</v>
      </c>
      <c r="E17">
        <f t="shared" si="0"/>
        <v>-5.0000000000000044E-2</v>
      </c>
      <c r="F17">
        <f>$D$4-D3</f>
        <v>2</v>
      </c>
      <c r="G17">
        <f t="shared" si="1"/>
        <v>0</v>
      </c>
      <c r="H17" s="6">
        <f t="shared" si="2"/>
        <v>0</v>
      </c>
      <c r="I17">
        <f t="shared" si="3"/>
        <v>1</v>
      </c>
      <c r="J17">
        <f t="shared" si="4"/>
        <v>0.33333333333333331</v>
      </c>
    </row>
    <row r="18" spans="1:10">
      <c r="A18" t="s">
        <v>20</v>
      </c>
      <c r="B18" t="s">
        <v>21</v>
      </c>
      <c r="C18">
        <f>$B$4-B5</f>
        <v>0</v>
      </c>
      <c r="D18">
        <f>$C$4-C5</f>
        <v>0.19999999999999996</v>
      </c>
      <c r="E18">
        <f t="shared" si="0"/>
        <v>-0.19999999999999996</v>
      </c>
      <c r="F18">
        <f>$D$4-D5</f>
        <v>3</v>
      </c>
      <c r="G18">
        <f t="shared" si="1"/>
        <v>0</v>
      </c>
      <c r="H18" s="6">
        <f t="shared" si="2"/>
        <v>0</v>
      </c>
      <c r="I18">
        <f t="shared" si="3"/>
        <v>1</v>
      </c>
      <c r="J18">
        <f t="shared" si="4"/>
        <v>0.33333333333333331</v>
      </c>
    </row>
    <row r="19" spans="1:10">
      <c r="A19" t="s">
        <v>21</v>
      </c>
      <c r="B19" t="s">
        <v>18</v>
      </c>
      <c r="C19">
        <f>$B$5-B2</f>
        <v>2</v>
      </c>
      <c r="D19">
        <f>$C$5-C2</f>
        <v>-0.39999999999999991</v>
      </c>
      <c r="E19">
        <f t="shared" si="0"/>
        <v>0.39999999999999991</v>
      </c>
      <c r="F19">
        <f>$D$5-D2</f>
        <v>-2</v>
      </c>
      <c r="G19">
        <f t="shared" si="1"/>
        <v>1</v>
      </c>
      <c r="H19" s="6">
        <f t="shared" si="2"/>
        <v>1</v>
      </c>
      <c r="I19">
        <f t="shared" si="3"/>
        <v>0</v>
      </c>
      <c r="J19">
        <f t="shared" si="4"/>
        <v>0.66666666666666663</v>
      </c>
    </row>
    <row r="20" spans="1:10">
      <c r="A20" t="s">
        <v>21</v>
      </c>
      <c r="B20" t="s">
        <v>19</v>
      </c>
      <c r="C20">
        <f>$B$5-B3</f>
        <v>-1</v>
      </c>
      <c r="D20">
        <f>$C$5-C3</f>
        <v>-0.14999999999999991</v>
      </c>
      <c r="E20">
        <f t="shared" si="0"/>
        <v>0.14999999999999991</v>
      </c>
      <c r="F20">
        <f>$D$5-D3</f>
        <v>-1</v>
      </c>
      <c r="G20">
        <f t="shared" si="1"/>
        <v>0</v>
      </c>
      <c r="H20" s="6">
        <f t="shared" si="2"/>
        <v>1</v>
      </c>
      <c r="I20">
        <f t="shared" si="3"/>
        <v>0</v>
      </c>
      <c r="J20">
        <f t="shared" si="4"/>
        <v>0.33333333333333331</v>
      </c>
    </row>
    <row r="21" spans="1:10">
      <c r="A21" t="s">
        <v>21</v>
      </c>
      <c r="B21" t="s">
        <v>20</v>
      </c>
      <c r="C21">
        <f>$B$5-B4</f>
        <v>0</v>
      </c>
      <c r="D21">
        <f>$C$5-C4</f>
        <v>-0.19999999999999996</v>
      </c>
      <c r="E21">
        <f t="shared" si="0"/>
        <v>0.19999999999999996</v>
      </c>
      <c r="F21">
        <f>$D$5-D4</f>
        <v>-3</v>
      </c>
      <c r="G21">
        <f t="shared" si="1"/>
        <v>0</v>
      </c>
      <c r="H21" s="6">
        <f t="shared" si="2"/>
        <v>1</v>
      </c>
      <c r="I21">
        <f t="shared" si="3"/>
        <v>0</v>
      </c>
      <c r="J21">
        <f t="shared" si="4"/>
        <v>0.33333333333333331</v>
      </c>
    </row>
    <row r="23" spans="1:10">
      <c r="A23" s="1" t="s">
        <v>12</v>
      </c>
    </row>
    <row r="25" spans="1:10">
      <c r="B25" t="s">
        <v>18</v>
      </c>
      <c r="C25" t="s">
        <v>19</v>
      </c>
      <c r="D25" t="s">
        <v>20</v>
      </c>
      <c r="E25" t="s">
        <v>21</v>
      </c>
      <c r="F25" s="1" t="s">
        <v>16</v>
      </c>
    </row>
    <row r="26" spans="1:10">
      <c r="A26" t="s">
        <v>18</v>
      </c>
      <c r="B26">
        <v>0</v>
      </c>
      <c r="C26">
        <f>J10</f>
        <v>0.33333333333333331</v>
      </c>
      <c r="D26">
        <f>J11</f>
        <v>0</v>
      </c>
      <c r="E26">
        <f>J12</f>
        <v>0.33333333333333331</v>
      </c>
      <c r="F26" s="1">
        <f>SUM(B26:E26)</f>
        <v>0.66666666666666663</v>
      </c>
    </row>
    <row r="27" spans="1:10">
      <c r="A27" s="3" t="s">
        <v>19</v>
      </c>
      <c r="B27" s="3">
        <f>J13</f>
        <v>0.66666666666666663</v>
      </c>
      <c r="C27" s="3">
        <v>0</v>
      </c>
      <c r="D27" s="3">
        <f>J14</f>
        <v>0.40000000000000008</v>
      </c>
      <c r="E27" s="3">
        <f>J15</f>
        <v>0.66666666666666663</v>
      </c>
      <c r="F27" s="4">
        <f>SUM(B27:E27)</f>
        <v>1.7333333333333334</v>
      </c>
    </row>
    <row r="28" spans="1:10">
      <c r="A28" s="3" t="s">
        <v>20</v>
      </c>
      <c r="B28" s="3">
        <f>J16</f>
        <v>1</v>
      </c>
      <c r="C28" s="3">
        <f>J17</f>
        <v>0.33333333333333331</v>
      </c>
      <c r="D28" s="3">
        <v>0</v>
      </c>
      <c r="E28" s="3">
        <f>J18</f>
        <v>0.33333333333333331</v>
      </c>
      <c r="F28" s="4">
        <f>SUM(B28:E28)</f>
        <v>1.6666666666666665</v>
      </c>
    </row>
    <row r="29" spans="1:10">
      <c r="A29" t="s">
        <v>21</v>
      </c>
      <c r="B29">
        <f>J19</f>
        <v>0.66666666666666663</v>
      </c>
      <c r="C29">
        <f>J20</f>
        <v>0.33333333333333331</v>
      </c>
      <c r="D29">
        <f>J21</f>
        <v>0.33333333333333331</v>
      </c>
      <c r="E29">
        <v>0</v>
      </c>
      <c r="F29" s="1">
        <f>SUM(B29:E29)</f>
        <v>1.3333333333333333</v>
      </c>
    </row>
    <row r="30" spans="1:10">
      <c r="A30" s="1" t="s">
        <v>15</v>
      </c>
      <c r="B30" s="1">
        <f>SUM(B26:B29)</f>
        <v>2.333333333333333</v>
      </c>
      <c r="C30" s="1">
        <f>SUM(C26:C29)</f>
        <v>1</v>
      </c>
      <c r="D30" s="1">
        <f>SUM(D26:D29)</f>
        <v>0.73333333333333339</v>
      </c>
      <c r="E30" s="1">
        <f>SUM(E26:E29)</f>
        <v>1.3333333333333333</v>
      </c>
      <c r="F30" s="1"/>
    </row>
    <row r="32" spans="1:10">
      <c r="A32" t="s">
        <v>49</v>
      </c>
    </row>
    <row r="33" spans="1:1">
      <c r="A33" t="s">
        <v>31</v>
      </c>
    </row>
    <row r="34" spans="1:1">
      <c r="A34" t="s">
        <v>32</v>
      </c>
    </row>
    <row r="36" spans="1:1">
      <c r="A36" t="s">
        <v>30</v>
      </c>
    </row>
    <row r="37" spans="1:1">
      <c r="A37" t="s">
        <v>33</v>
      </c>
    </row>
    <row r="39" spans="1:1">
      <c r="A39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H33" sqref="H33"/>
    </sheetView>
  </sheetViews>
  <sheetFormatPr baseColWidth="10" defaultColWidth="8.83203125" defaultRowHeight="14" x14ac:dyDescent="0"/>
  <sheetData>
    <row r="1" spans="1:10">
      <c r="B1" t="s">
        <v>36</v>
      </c>
      <c r="C1" t="s">
        <v>37</v>
      </c>
      <c r="D1" t="s">
        <v>38</v>
      </c>
    </row>
    <row r="2" spans="1:10">
      <c r="A2" t="s">
        <v>39</v>
      </c>
      <c r="B2">
        <v>34000</v>
      </c>
      <c r="C2">
        <v>60</v>
      </c>
      <c r="D2">
        <v>8</v>
      </c>
    </row>
    <row r="3" spans="1:10">
      <c r="A3" t="s">
        <v>40</v>
      </c>
      <c r="B3">
        <v>30000</v>
      </c>
      <c r="C3">
        <v>55</v>
      </c>
      <c r="D3">
        <v>8</v>
      </c>
    </row>
    <row r="4" spans="1:10">
      <c r="A4" t="s">
        <v>41</v>
      </c>
      <c r="B4">
        <v>28700</v>
      </c>
      <c r="C4">
        <v>40</v>
      </c>
      <c r="D4">
        <v>7</v>
      </c>
    </row>
    <row r="5" spans="1:10">
      <c r="A5" t="s">
        <v>42</v>
      </c>
      <c r="B5">
        <v>25000</v>
      </c>
      <c r="C5">
        <v>35</v>
      </c>
      <c r="D5">
        <v>5</v>
      </c>
    </row>
    <row r="6" spans="1:10">
      <c r="A6" s="1" t="s">
        <v>5</v>
      </c>
      <c r="B6" s="5">
        <v>0.4</v>
      </c>
      <c r="C6" s="5">
        <v>0.3</v>
      </c>
      <c r="D6" s="5">
        <v>0.3</v>
      </c>
    </row>
    <row r="8" spans="1:10">
      <c r="C8" t="s">
        <v>36</v>
      </c>
      <c r="D8" t="s">
        <v>43</v>
      </c>
      <c r="E8" t="s">
        <v>44</v>
      </c>
      <c r="F8" t="s">
        <v>38</v>
      </c>
      <c r="G8" t="s">
        <v>11</v>
      </c>
      <c r="H8" t="s">
        <v>11</v>
      </c>
      <c r="I8" t="s">
        <v>11</v>
      </c>
      <c r="J8" t="s">
        <v>13</v>
      </c>
    </row>
    <row r="9" spans="1:10">
      <c r="A9" s="1" t="s">
        <v>6</v>
      </c>
      <c r="C9" t="s">
        <v>7</v>
      </c>
      <c r="D9" t="s">
        <v>7</v>
      </c>
      <c r="E9" t="s">
        <v>7</v>
      </c>
      <c r="F9" t="s">
        <v>7</v>
      </c>
      <c r="G9" t="s">
        <v>45</v>
      </c>
      <c r="H9" t="s">
        <v>46</v>
      </c>
      <c r="I9" t="s">
        <v>47</v>
      </c>
      <c r="J9" t="s">
        <v>14</v>
      </c>
    </row>
    <row r="10" spans="1:10">
      <c r="A10" t="s">
        <v>39</v>
      </c>
      <c r="B10" t="s">
        <v>40</v>
      </c>
      <c r="C10">
        <f>$B$2-B3</f>
        <v>4000</v>
      </c>
      <c r="D10">
        <f>$C$2-C3</f>
        <v>5</v>
      </c>
      <c r="E10">
        <f>D10*(-1)</f>
        <v>-5</v>
      </c>
      <c r="F10">
        <f>$D$2-D3</f>
        <v>0</v>
      </c>
      <c r="G10">
        <f>IF(AND(C10&gt;0,C10&lt;=2000),C10/2000,IF(C10&gt;2000,1,0))</f>
        <v>1</v>
      </c>
      <c r="H10">
        <f>IF(AND(E10&gt;0,E10&lt;=8),E10/8,IF(E10&gt;8,1,0))</f>
        <v>0</v>
      </c>
      <c r="I10">
        <f>IF(F10=0,0,IF(F10&gt;0,1,0))</f>
        <v>0</v>
      </c>
      <c r="J10">
        <f>G10*$B$6+H10*$C$6+I10*$D$6</f>
        <v>0.4</v>
      </c>
    </row>
    <row r="11" spans="1:10">
      <c r="A11" t="s">
        <v>39</v>
      </c>
      <c r="B11" t="s">
        <v>41</v>
      </c>
      <c r="C11">
        <f>$B$2-B4</f>
        <v>5300</v>
      </c>
      <c r="D11">
        <f>$C$2-C4</f>
        <v>20</v>
      </c>
      <c r="E11">
        <f t="shared" ref="E11:E21" si="0">D11*(-1)</f>
        <v>-20</v>
      </c>
      <c r="F11">
        <f>$D$2-D4</f>
        <v>1</v>
      </c>
      <c r="G11">
        <f t="shared" ref="G11:G21" si="1">IF(AND(C11&gt;0,C11&lt;=2000),C11/2000,IF(C11&gt;2000,1,0))</f>
        <v>1</v>
      </c>
      <c r="H11">
        <f t="shared" ref="H11:H21" si="2">IF(AND(E11&gt;0,E11&lt;=8),E11/8,IF(E11&gt;8,1,0))</f>
        <v>0</v>
      </c>
      <c r="I11">
        <f t="shared" ref="I11:I21" si="3">IF(F11=0,0,IF(F11&gt;0,1,0))</f>
        <v>1</v>
      </c>
      <c r="J11">
        <f t="shared" ref="J11:J21" si="4">G11*$B$6+H11*$C$6+I11*$D$6</f>
        <v>0.7</v>
      </c>
    </row>
    <row r="12" spans="1:10">
      <c r="A12" t="s">
        <v>39</v>
      </c>
      <c r="B12" t="s">
        <v>42</v>
      </c>
      <c r="C12">
        <f>$B$2-B5</f>
        <v>9000</v>
      </c>
      <c r="D12">
        <f>$C$2-C5</f>
        <v>25</v>
      </c>
      <c r="E12">
        <f t="shared" si="0"/>
        <v>-25</v>
      </c>
      <c r="F12">
        <f>$D$2-D5</f>
        <v>3</v>
      </c>
      <c r="G12">
        <f t="shared" si="1"/>
        <v>1</v>
      </c>
      <c r="H12">
        <f t="shared" si="2"/>
        <v>0</v>
      </c>
      <c r="I12">
        <f t="shared" si="3"/>
        <v>1</v>
      </c>
      <c r="J12">
        <f t="shared" si="4"/>
        <v>0.7</v>
      </c>
    </row>
    <row r="13" spans="1:10">
      <c r="A13" t="s">
        <v>40</v>
      </c>
      <c r="B13" t="s">
        <v>39</v>
      </c>
      <c r="C13">
        <f>$B$3-B2</f>
        <v>-4000</v>
      </c>
      <c r="D13">
        <f>$C$3-C2</f>
        <v>-5</v>
      </c>
      <c r="E13">
        <f t="shared" si="0"/>
        <v>5</v>
      </c>
      <c r="F13">
        <f>$D$3-D2</f>
        <v>0</v>
      </c>
      <c r="G13">
        <f t="shared" si="1"/>
        <v>0</v>
      </c>
      <c r="H13">
        <f t="shared" si="2"/>
        <v>0.625</v>
      </c>
      <c r="I13">
        <f t="shared" si="3"/>
        <v>0</v>
      </c>
      <c r="J13">
        <f t="shared" si="4"/>
        <v>0.1875</v>
      </c>
    </row>
    <row r="14" spans="1:10">
      <c r="A14" t="s">
        <v>40</v>
      </c>
      <c r="B14" t="s">
        <v>41</v>
      </c>
      <c r="C14">
        <f>$B$3-B4</f>
        <v>1300</v>
      </c>
      <c r="D14">
        <f>$C$3-C4</f>
        <v>15</v>
      </c>
      <c r="E14">
        <f t="shared" si="0"/>
        <v>-15</v>
      </c>
      <c r="F14">
        <f>$D$3-D4</f>
        <v>1</v>
      </c>
      <c r="G14">
        <f t="shared" si="1"/>
        <v>0.65</v>
      </c>
      <c r="H14">
        <f t="shared" si="2"/>
        <v>0</v>
      </c>
      <c r="I14">
        <f t="shared" si="3"/>
        <v>1</v>
      </c>
      <c r="J14">
        <f t="shared" si="4"/>
        <v>0.56000000000000005</v>
      </c>
    </row>
    <row r="15" spans="1:10">
      <c r="A15" t="s">
        <v>40</v>
      </c>
      <c r="B15" t="s">
        <v>42</v>
      </c>
      <c r="C15">
        <f>$B$3-B5</f>
        <v>5000</v>
      </c>
      <c r="D15">
        <f>$C$3-C5</f>
        <v>20</v>
      </c>
      <c r="E15">
        <f t="shared" si="0"/>
        <v>-20</v>
      </c>
      <c r="F15">
        <f>$D$3-D5</f>
        <v>3</v>
      </c>
      <c r="G15">
        <f t="shared" si="1"/>
        <v>1</v>
      </c>
      <c r="H15">
        <f t="shared" si="2"/>
        <v>0</v>
      </c>
      <c r="I15">
        <f t="shared" si="3"/>
        <v>1</v>
      </c>
      <c r="J15">
        <f t="shared" si="4"/>
        <v>0.7</v>
      </c>
    </row>
    <row r="16" spans="1:10">
      <c r="A16" t="s">
        <v>41</v>
      </c>
      <c r="B16" t="s">
        <v>39</v>
      </c>
      <c r="C16">
        <f>$B$4-B2</f>
        <v>-5300</v>
      </c>
      <c r="D16">
        <f>$C$4-C2</f>
        <v>-20</v>
      </c>
      <c r="E16">
        <f t="shared" si="0"/>
        <v>20</v>
      </c>
      <c r="F16">
        <f>$D$4-D2</f>
        <v>-1</v>
      </c>
      <c r="G16">
        <f t="shared" si="1"/>
        <v>0</v>
      </c>
      <c r="H16">
        <f t="shared" si="2"/>
        <v>1</v>
      </c>
      <c r="I16">
        <f t="shared" si="3"/>
        <v>0</v>
      </c>
      <c r="J16">
        <f t="shared" si="4"/>
        <v>0.3</v>
      </c>
    </row>
    <row r="17" spans="1:10">
      <c r="A17" t="s">
        <v>41</v>
      </c>
      <c r="B17" t="s">
        <v>40</v>
      </c>
      <c r="C17">
        <f>$B$4-B3</f>
        <v>-1300</v>
      </c>
      <c r="D17">
        <f>$C$4-C3</f>
        <v>-15</v>
      </c>
      <c r="E17">
        <f t="shared" si="0"/>
        <v>15</v>
      </c>
      <c r="F17">
        <f>$D$4-D3</f>
        <v>-1</v>
      </c>
      <c r="G17">
        <f t="shared" si="1"/>
        <v>0</v>
      </c>
      <c r="H17">
        <f t="shared" si="2"/>
        <v>1</v>
      </c>
      <c r="I17">
        <f t="shared" si="3"/>
        <v>0</v>
      </c>
      <c r="J17">
        <f t="shared" si="4"/>
        <v>0.3</v>
      </c>
    </row>
    <row r="18" spans="1:10">
      <c r="A18" t="s">
        <v>41</v>
      </c>
      <c r="B18" t="s">
        <v>42</v>
      </c>
      <c r="C18">
        <f>$B$4-B5</f>
        <v>3700</v>
      </c>
      <c r="D18">
        <f>$C$4-C5</f>
        <v>5</v>
      </c>
      <c r="E18">
        <f t="shared" si="0"/>
        <v>-5</v>
      </c>
      <c r="F18">
        <f>$D$4-D5</f>
        <v>2</v>
      </c>
      <c r="G18">
        <f t="shared" si="1"/>
        <v>1</v>
      </c>
      <c r="H18">
        <f t="shared" si="2"/>
        <v>0</v>
      </c>
      <c r="I18">
        <f t="shared" si="3"/>
        <v>1</v>
      </c>
      <c r="J18">
        <f t="shared" si="4"/>
        <v>0.7</v>
      </c>
    </row>
    <row r="19" spans="1:10">
      <c r="A19" t="s">
        <v>42</v>
      </c>
      <c r="B19" t="s">
        <v>39</v>
      </c>
      <c r="C19">
        <f>$B$5-B2</f>
        <v>-9000</v>
      </c>
      <c r="D19">
        <f>$C$5-C2</f>
        <v>-25</v>
      </c>
      <c r="E19">
        <f t="shared" si="0"/>
        <v>25</v>
      </c>
      <c r="F19">
        <f>$D$5-D2</f>
        <v>-3</v>
      </c>
      <c r="G19">
        <f t="shared" si="1"/>
        <v>0</v>
      </c>
      <c r="H19">
        <f t="shared" si="2"/>
        <v>1</v>
      </c>
      <c r="I19">
        <f t="shared" si="3"/>
        <v>0</v>
      </c>
      <c r="J19">
        <f t="shared" si="4"/>
        <v>0.3</v>
      </c>
    </row>
    <row r="20" spans="1:10">
      <c r="A20" t="s">
        <v>42</v>
      </c>
      <c r="B20" t="s">
        <v>40</v>
      </c>
      <c r="C20">
        <f>$B$5-B3</f>
        <v>-5000</v>
      </c>
      <c r="D20">
        <f>$C$5-C3</f>
        <v>-20</v>
      </c>
      <c r="E20">
        <f t="shared" si="0"/>
        <v>20</v>
      </c>
      <c r="F20">
        <f>$D$5-D3</f>
        <v>-3</v>
      </c>
      <c r="G20">
        <f t="shared" si="1"/>
        <v>0</v>
      </c>
      <c r="H20">
        <f t="shared" si="2"/>
        <v>1</v>
      </c>
      <c r="I20">
        <f t="shared" si="3"/>
        <v>0</v>
      </c>
      <c r="J20">
        <f t="shared" si="4"/>
        <v>0.3</v>
      </c>
    </row>
    <row r="21" spans="1:10">
      <c r="A21" t="s">
        <v>42</v>
      </c>
      <c r="B21" t="s">
        <v>41</v>
      </c>
      <c r="C21">
        <f>$B$5-B4</f>
        <v>-3700</v>
      </c>
      <c r="D21">
        <f>$C$5-C4</f>
        <v>-5</v>
      </c>
      <c r="E21">
        <f t="shared" si="0"/>
        <v>5</v>
      </c>
      <c r="F21">
        <f>$D$5-D4</f>
        <v>-2</v>
      </c>
      <c r="G21">
        <f t="shared" si="1"/>
        <v>0</v>
      </c>
      <c r="H21">
        <f t="shared" si="2"/>
        <v>0.625</v>
      </c>
      <c r="I21">
        <f t="shared" si="3"/>
        <v>0</v>
      </c>
      <c r="J21">
        <f t="shared" si="4"/>
        <v>0.1875</v>
      </c>
    </row>
    <row r="23" spans="1:10">
      <c r="A23" s="1" t="s">
        <v>12</v>
      </c>
    </row>
    <row r="25" spans="1:10">
      <c r="B25" t="s">
        <v>39</v>
      </c>
      <c r="C25" t="s">
        <v>40</v>
      </c>
      <c r="D25" t="s">
        <v>41</v>
      </c>
      <c r="E25" t="s">
        <v>42</v>
      </c>
      <c r="F25" s="1" t="s">
        <v>16</v>
      </c>
    </row>
    <row r="26" spans="1:10">
      <c r="A26" t="s">
        <v>39</v>
      </c>
      <c r="B26">
        <v>0</v>
      </c>
      <c r="C26">
        <f>J10</f>
        <v>0.4</v>
      </c>
      <c r="D26">
        <f>J11</f>
        <v>0.7</v>
      </c>
      <c r="E26">
        <f>J12</f>
        <v>0.7</v>
      </c>
      <c r="F26" s="1">
        <f>SUM(B26:E26)</f>
        <v>1.8</v>
      </c>
    </row>
    <row r="27" spans="1:10">
      <c r="A27" t="s">
        <v>40</v>
      </c>
      <c r="B27">
        <f>J13</f>
        <v>0.1875</v>
      </c>
      <c r="C27">
        <v>0</v>
      </c>
      <c r="D27">
        <f>J14</f>
        <v>0.56000000000000005</v>
      </c>
      <c r="E27">
        <f>J15</f>
        <v>0.7</v>
      </c>
      <c r="F27" s="1">
        <f>SUM(B27:E27)</f>
        <v>1.4475</v>
      </c>
    </row>
    <row r="28" spans="1:10">
      <c r="A28" t="s">
        <v>41</v>
      </c>
      <c r="B28">
        <f>J16</f>
        <v>0.3</v>
      </c>
      <c r="C28">
        <f>J17</f>
        <v>0.3</v>
      </c>
      <c r="D28">
        <v>0</v>
      </c>
      <c r="E28">
        <f>J18</f>
        <v>0.7</v>
      </c>
      <c r="F28" s="1">
        <f>SUM(B28:E28)</f>
        <v>1.2999999999999998</v>
      </c>
    </row>
    <row r="29" spans="1:10">
      <c r="A29" t="s">
        <v>42</v>
      </c>
      <c r="B29">
        <f>J19</f>
        <v>0.3</v>
      </c>
      <c r="C29">
        <f>J20</f>
        <v>0.3</v>
      </c>
      <c r="D29">
        <f>J21</f>
        <v>0.1875</v>
      </c>
      <c r="E29">
        <v>0</v>
      </c>
      <c r="F29" s="1">
        <f>SUM(B29:E29)</f>
        <v>0.78749999999999998</v>
      </c>
    </row>
    <row r="30" spans="1:10">
      <c r="A30" s="1" t="s">
        <v>15</v>
      </c>
      <c r="B30" s="1">
        <f>SUM(B26:B29)</f>
        <v>0.78749999999999998</v>
      </c>
      <c r="C30" s="1">
        <f>SUM(C26:C29)</f>
        <v>1</v>
      </c>
      <c r="D30" s="1">
        <f>SUM(D26:D29)</f>
        <v>1.4475</v>
      </c>
      <c r="E30" s="1">
        <f>SUM(E26:E29)</f>
        <v>2.0999999999999996</v>
      </c>
      <c r="F30" s="1"/>
    </row>
    <row r="32" spans="1:10">
      <c r="A32" t="s">
        <v>48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Exercicio 1</vt:lpstr>
      <vt:lpstr>Exercicio 2</vt:lpstr>
      <vt:lpstr>Exercício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Albuquerque</dc:creator>
  <cp:lastModifiedBy>Mariana Rosa</cp:lastModifiedBy>
  <dcterms:created xsi:type="dcterms:W3CDTF">2011-01-22T19:09:37Z</dcterms:created>
  <dcterms:modified xsi:type="dcterms:W3CDTF">2013-05-06T01:09:38Z</dcterms:modified>
</cp:coreProperties>
</file>