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20" activeTab="3"/>
  </bookViews>
  <sheets>
    <sheet name="Exercícios" sheetId="2" r:id="rId1"/>
    <sheet name="Tabela Dinâmica" sheetId="4" r:id="rId2"/>
    <sheet name="LISTA DINÂMICA" sheetId="5" r:id="rId3"/>
    <sheet name="Exercicio 6" sheetId="7" r:id="rId4"/>
  </sheets>
  <definedNames>
    <definedName name="_xlnm._FilterDatabase" localSheetId="0" hidden="1">Exercícios!$H$77:$K$104</definedName>
    <definedName name="Países_">'LISTA DINÂMICA'!$A$2:$A$7</definedName>
    <definedName name="ProdutosEx7">Exercícios!$F$57:$G$61</definedName>
  </definedNames>
  <calcPr calcId="144525"/>
</workbook>
</file>

<file path=xl/sharedStrings.xml><?xml version="1.0" encoding="utf-8"?>
<sst xmlns="http://schemas.openxmlformats.org/spreadsheetml/2006/main" count="699" uniqueCount="326">
  <si>
    <r>
      <rPr>
        <b/>
        <sz val="11"/>
        <color theme="1"/>
        <rFont val="Calibri Light"/>
        <charset val="134"/>
      </rPr>
      <t>1-</t>
    </r>
    <r>
      <rPr>
        <sz val="11"/>
        <color theme="1"/>
        <rFont val="Calibri Light"/>
        <charset val="134"/>
      </rPr>
      <t xml:space="preserve"> Formate os números abaixo de acordo com a formatação indicada</t>
    </r>
  </si>
  <si>
    <t>DATA</t>
  </si>
  <si>
    <t>HORA</t>
  </si>
  <si>
    <t>PORCENTAGEM</t>
  </si>
  <si>
    <t>FRAÇÃO</t>
  </si>
  <si>
    <t>CIENTÍFICO</t>
  </si>
  <si>
    <r>
      <rPr>
        <b/>
        <sz val="11"/>
        <color theme="1"/>
        <rFont val="Calibri Light"/>
        <charset val="134"/>
      </rPr>
      <t>2-</t>
    </r>
    <r>
      <rPr>
        <sz val="11"/>
        <color theme="1"/>
        <rFont val="Calibri Light"/>
        <charset val="134"/>
      </rPr>
      <t xml:space="preserve"> Conforme exemplo ao lado e indicação abaixo, utilizando a função</t>
    </r>
    <r>
      <rPr>
        <b/>
        <sz val="11"/>
        <color theme="1"/>
        <rFont val="Calibri Light"/>
        <charset val="134"/>
      </rPr>
      <t xml:space="preserve"> SE</t>
    </r>
    <r>
      <rPr>
        <sz val="11"/>
        <color theme="1"/>
        <rFont val="Calibri Light"/>
        <charset val="134"/>
      </rPr>
      <t xml:space="preserve"> colocar as respostas para os números 1 e 2 e para o tracinho.</t>
    </r>
  </si>
  <si>
    <t>1 Responder Feito, 2 Responder Aguardando, Qualquer outra coisa Responder "Em Análise"</t>
  </si>
  <si>
    <t>Exemplo</t>
  </si>
  <si>
    <t>Feito</t>
  </si>
  <si>
    <t>Aguardando</t>
  </si>
  <si>
    <t>-</t>
  </si>
  <si>
    <t>Em Análise</t>
  </si>
  <si>
    <r>
      <rPr>
        <b/>
        <sz val="11"/>
        <color theme="1"/>
        <rFont val="Calibri Light"/>
        <charset val="134"/>
      </rPr>
      <t xml:space="preserve">3- </t>
    </r>
    <r>
      <rPr>
        <sz val="11"/>
        <color theme="1"/>
        <rFont val="Calibri Light"/>
        <charset val="134"/>
      </rPr>
      <t>Utilizando funções do Excel, resolva fazendo a soma de uma coluna e a multiplicação de outra:</t>
    </r>
  </si>
  <si>
    <t>Multiplicação</t>
  </si>
  <si>
    <t>Soma</t>
  </si>
  <si>
    <t>Ex:</t>
  </si>
  <si>
    <r>
      <rPr>
        <b/>
        <sz val="11"/>
        <color theme="1"/>
        <rFont val="Calibri Light"/>
        <charset val="134"/>
      </rPr>
      <t>4-</t>
    </r>
    <r>
      <rPr>
        <sz val="11"/>
        <color theme="1"/>
        <rFont val="Calibri Light"/>
        <charset val="134"/>
      </rPr>
      <t xml:space="preserve"> Crie uma formatação condicional, de modo que ao escrever "Entregue" na situação,</t>
    </r>
  </si>
  <si>
    <t>de forma automática, pinte a linha do produto, conforme exemplo ao lado:</t>
  </si>
  <si>
    <t>Produto</t>
  </si>
  <si>
    <t>Situação</t>
  </si>
  <si>
    <t>Celular</t>
  </si>
  <si>
    <t>Entregue</t>
  </si>
  <si>
    <t>Notebook</t>
  </si>
  <si>
    <t>Fonte</t>
  </si>
  <si>
    <t>Bateria</t>
  </si>
  <si>
    <t>Teclado</t>
  </si>
  <si>
    <t>Mouse</t>
  </si>
  <si>
    <t>Pen drive</t>
  </si>
  <si>
    <t>Legenda</t>
  </si>
  <si>
    <r>
      <rPr>
        <b/>
        <sz val="11"/>
        <color theme="1"/>
        <rFont val="Calibri Light"/>
        <charset val="134"/>
      </rPr>
      <t xml:space="preserve">5- </t>
    </r>
    <r>
      <rPr>
        <sz val="11"/>
        <color theme="1"/>
        <rFont val="Calibri Light"/>
        <charset val="134"/>
      </rPr>
      <t>Crie uma validação de dados na célula destaca em amarelo, para que aceite</t>
    </r>
  </si>
  <si>
    <t>apenas dois caractéres na célula:</t>
  </si>
  <si>
    <t>Estado</t>
  </si>
  <si>
    <t>Errado!</t>
  </si>
  <si>
    <t>Correto!</t>
  </si>
  <si>
    <t>São Paulo</t>
  </si>
  <si>
    <t>SP</t>
  </si>
  <si>
    <r>
      <rPr>
        <b/>
        <sz val="11"/>
        <color theme="1"/>
        <rFont val="Calibri Light"/>
        <charset val="134"/>
      </rPr>
      <t>6-</t>
    </r>
    <r>
      <rPr>
        <sz val="11"/>
        <color theme="1"/>
        <rFont val="Calibri Light"/>
        <charset val="134"/>
      </rPr>
      <t xml:space="preserve"> Crie uma tabela dinâmica em uma nova aba com os dados da aba "Tabela Dinâmica" onde</t>
    </r>
  </si>
  <si>
    <t>como resultado mostre o total de alunos por série.</t>
  </si>
  <si>
    <r>
      <rPr>
        <b/>
        <sz val="11"/>
        <color theme="1"/>
        <rFont val="Calibri Light"/>
        <charset val="134"/>
      </rPr>
      <t>7-</t>
    </r>
    <r>
      <rPr>
        <sz val="11"/>
        <color theme="1"/>
        <rFont val="Calibri Light"/>
        <charset val="134"/>
      </rPr>
      <t xml:space="preserve"> Crie a procura do produto selecionado, trazendo a quantidade</t>
    </r>
  </si>
  <si>
    <t>utilizando a função PROCV.</t>
  </si>
  <si>
    <t>Quantidade</t>
  </si>
  <si>
    <t>Arruela</t>
  </si>
  <si>
    <t>Parafuso</t>
  </si>
  <si>
    <t>Porca</t>
  </si>
  <si>
    <t>Rebite</t>
  </si>
  <si>
    <t>Prego</t>
  </si>
  <si>
    <r>
      <rPr>
        <b/>
        <sz val="11"/>
        <color theme="1"/>
        <rFont val="Calibri Light"/>
        <charset val="134"/>
      </rPr>
      <t xml:space="preserve">8- </t>
    </r>
    <r>
      <rPr>
        <sz val="11"/>
        <color theme="1"/>
        <rFont val="Calibri Light"/>
        <charset val="134"/>
      </rPr>
      <t>Não podendo mover/mexer nos dados e apenas utilizando funções até o office 2013, ou seja,</t>
    </r>
  </si>
  <si>
    <t>não podendo usar PROCX... Crie a mesma procura, ao selecionar o produto, de forma</t>
  </si>
  <si>
    <t>automática, na célula de quantidade venha sua quantidade correspondente.</t>
  </si>
  <si>
    <r>
      <rPr>
        <b/>
        <sz val="11"/>
        <color theme="1"/>
        <rFont val="Calibri Light"/>
        <charset val="134"/>
      </rPr>
      <t xml:space="preserve">9- </t>
    </r>
    <r>
      <rPr>
        <sz val="11"/>
        <color theme="1"/>
        <rFont val="Calibri Light"/>
        <charset val="134"/>
      </rPr>
      <t>Resolva os itens A, B, C e D com funções que tragam os resultados de forma automática:</t>
    </r>
  </si>
  <si>
    <r>
      <rPr>
        <b/>
        <sz val="11"/>
        <color theme="1"/>
        <rFont val="Calibri Light"/>
        <charset val="134"/>
      </rPr>
      <t xml:space="preserve">A) </t>
    </r>
    <r>
      <rPr>
        <sz val="11"/>
        <color theme="1"/>
        <rFont val="Calibri Light"/>
        <charset val="134"/>
      </rPr>
      <t>Qual o total arrecadado pelos estados da região sul?</t>
    </r>
  </si>
  <si>
    <t>Estado do Brasil</t>
  </si>
  <si>
    <t>Observação</t>
  </si>
  <si>
    <t>Arrecadado</t>
  </si>
  <si>
    <t>Qtd Investidores</t>
  </si>
  <si>
    <t>Acre</t>
  </si>
  <si>
    <t>Norte</t>
  </si>
  <si>
    <t>Alagoas</t>
  </si>
  <si>
    <t>Nordeste</t>
  </si>
  <si>
    <r>
      <rPr>
        <b/>
        <sz val="11"/>
        <color theme="1"/>
        <rFont val="Calibri Light"/>
        <charset val="134"/>
      </rPr>
      <t xml:space="preserve">B) </t>
    </r>
    <r>
      <rPr>
        <sz val="11"/>
        <color theme="1"/>
        <rFont val="Calibri Light"/>
        <charset val="134"/>
      </rPr>
      <t>Qual o total arrecadado pelos estados da região norte com a quantidade</t>
    </r>
  </si>
  <si>
    <t>Amapá</t>
  </si>
  <si>
    <t>de investidores maior do que 150?</t>
  </si>
  <si>
    <t>Amazonas</t>
  </si>
  <si>
    <t>Bahia</t>
  </si>
  <si>
    <t>Ceará</t>
  </si>
  <si>
    <r>
      <rPr>
        <b/>
        <sz val="11"/>
        <color theme="1"/>
        <rFont val="Calibri Light"/>
        <charset val="134"/>
      </rPr>
      <t xml:space="preserve">C) </t>
    </r>
    <r>
      <rPr>
        <sz val="11"/>
        <color theme="1"/>
        <rFont val="Calibri Light"/>
        <charset val="134"/>
      </rPr>
      <t>Quantos estados tem a região Nordeste?</t>
    </r>
  </si>
  <si>
    <t>Distrito Federal</t>
  </si>
  <si>
    <t>Centro-Oeste</t>
  </si>
  <si>
    <t>Espírito Santo</t>
  </si>
  <si>
    <t>Sudeste</t>
  </si>
  <si>
    <t>Goiás</t>
  </si>
  <si>
    <r>
      <rPr>
        <b/>
        <sz val="11"/>
        <color theme="1"/>
        <rFont val="Calibri Light"/>
        <charset val="134"/>
      </rPr>
      <t xml:space="preserve">D) </t>
    </r>
    <r>
      <rPr>
        <sz val="11"/>
        <color theme="1"/>
        <rFont val="Calibri Light"/>
        <charset val="134"/>
      </rPr>
      <t>Quantos estados na região Sul tem mais que 200 investidores?</t>
    </r>
  </si>
  <si>
    <t>Maranhão</t>
  </si>
  <si>
    <t>Mato Grosso</t>
  </si>
  <si>
    <t>Mato Grosso do Sul</t>
  </si>
  <si>
    <t>TERMINANDO, VÁ PARA ULTIMA QUESTÃO NA ABA LISTA DINÂMICA</t>
  </si>
  <si>
    <t>Minas Gerais</t>
  </si>
  <si>
    <t>Pará</t>
  </si>
  <si>
    <t>Paraíba</t>
  </si>
  <si>
    <t>Paraná</t>
  </si>
  <si>
    <t>Sul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</si>
  <si>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</si>
  <si>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</si>
  <si>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</si>
  <si>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</si>
  <si>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</si>
  <si>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</si>
  <si>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</si>
  <si>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</si>
  <si>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Sergipe</t>
  </si>
  <si>
    <t>Tocantins</t>
  </si>
  <si>
    <t>Série</t>
  </si>
  <si>
    <t>Número</t>
  </si>
  <si>
    <t>Matricula_Data</t>
  </si>
  <si>
    <t>Nome</t>
  </si>
  <si>
    <t>Sexo</t>
  </si>
  <si>
    <t>RM</t>
  </si>
  <si>
    <t>Data_Nascimento</t>
  </si>
  <si>
    <t>Endereço</t>
  </si>
  <si>
    <t>Bairro</t>
  </si>
  <si>
    <t>Cidade</t>
  </si>
  <si>
    <t>Mensalidade</t>
  </si>
  <si>
    <t>Vencimento</t>
  </si>
  <si>
    <t>1º A</t>
  </si>
  <si>
    <t>Arthur</t>
  </si>
  <si>
    <t>M</t>
  </si>
  <si>
    <t>RUA 35</t>
  </si>
  <si>
    <t>Águas do Canindu</t>
  </si>
  <si>
    <t>São José dos Campos</t>
  </si>
  <si>
    <t>Tamires</t>
  </si>
  <si>
    <t>F</t>
  </si>
  <si>
    <t>Valéria</t>
  </si>
  <si>
    <t>3º B</t>
  </si>
  <si>
    <t>Sophia</t>
  </si>
  <si>
    <t>RUA 28</t>
  </si>
  <si>
    <t>Alto da Ponte</t>
  </si>
  <si>
    <t>2º C</t>
  </si>
  <si>
    <t>Heitor</t>
  </si>
  <si>
    <t>RUA 11</t>
  </si>
  <si>
    <t>Altos da Vila Paiva</t>
  </si>
  <si>
    <t>3º D</t>
  </si>
  <si>
    <t>Valentina</t>
  </si>
  <si>
    <t>RUA 14</t>
  </si>
  <si>
    <t>Bairrinho</t>
  </si>
  <si>
    <t>2º E</t>
  </si>
  <si>
    <t>Lorenzo</t>
  </si>
  <si>
    <t>RUA 6</t>
  </si>
  <si>
    <t>Bairro Cajurú</t>
  </si>
  <si>
    <t>3º F</t>
  </si>
  <si>
    <t>Isabella</t>
  </si>
  <si>
    <t>RUA 41</t>
  </si>
  <si>
    <t>Banhado</t>
  </si>
  <si>
    <t>Pedro</t>
  </si>
  <si>
    <t>Bom Retiro</t>
  </si>
  <si>
    <t>1º B</t>
  </si>
  <si>
    <t>Júlia</t>
  </si>
  <si>
    <t>RUA 13</t>
  </si>
  <si>
    <t>Bosque dos Eucaliptos</t>
  </si>
  <si>
    <t>3º C</t>
  </si>
  <si>
    <t>Enzo</t>
  </si>
  <si>
    <t>Bosque dos Ipês</t>
  </si>
  <si>
    <t>1º D</t>
  </si>
  <si>
    <t>Luiza</t>
  </si>
  <si>
    <t>RUA 25</t>
  </si>
  <si>
    <t>Bosque Imperial</t>
  </si>
  <si>
    <t>Lucas</t>
  </si>
  <si>
    <t>RUA 46</t>
  </si>
  <si>
    <t>Buquirinha</t>
  </si>
  <si>
    <t>2º F</t>
  </si>
  <si>
    <t>Lorena</t>
  </si>
  <si>
    <t>RUA 39</t>
  </si>
  <si>
    <t>Caête</t>
  </si>
  <si>
    <t>2º A</t>
  </si>
  <si>
    <t>Nicolas</t>
  </si>
  <si>
    <t>RUA 61</t>
  </si>
  <si>
    <t>Campo dos Alemães</t>
  </si>
  <si>
    <t>Giovanna</t>
  </si>
  <si>
    <t>RUA 52</t>
  </si>
  <si>
    <t>Campos de São José</t>
  </si>
  <si>
    <t>1º C</t>
  </si>
  <si>
    <t>Rafael</t>
  </si>
  <si>
    <t>RUA 37</t>
  </si>
  <si>
    <t>Capão Grosso</t>
  </si>
  <si>
    <t>2º D</t>
  </si>
  <si>
    <t>Beatriz</t>
  </si>
  <si>
    <t>RUA 64</t>
  </si>
  <si>
    <t>Castanheira II</t>
  </si>
  <si>
    <t>Samuel</t>
  </si>
  <si>
    <t>RUA 54</t>
  </si>
  <si>
    <t>Centro</t>
  </si>
  <si>
    <t>Cecília</t>
  </si>
  <si>
    <t>RUA 57</t>
  </si>
  <si>
    <t>Chácaras Reunidas</t>
  </si>
  <si>
    <t>João Miguel</t>
  </si>
  <si>
    <t>Cidade Morumbi</t>
  </si>
  <si>
    <t>Lara</t>
  </si>
  <si>
    <t>RUA 70</t>
  </si>
  <si>
    <t>Cidade Vista Verde</t>
  </si>
  <si>
    <t>Gustavo</t>
  </si>
  <si>
    <t>Conj. Hab. Dom Pedro I</t>
  </si>
  <si>
    <t>Isadora</t>
  </si>
  <si>
    <t>RUA 31</t>
  </si>
  <si>
    <t>Conj. Hab. Dom Pedro II</t>
  </si>
  <si>
    <t>1º E</t>
  </si>
  <si>
    <t>Pedro Henrique</t>
  </si>
  <si>
    <t>Conj. Hab. São Geraldo</t>
  </si>
  <si>
    <t>Emanuelly</t>
  </si>
  <si>
    <t>Conj. Integração</t>
  </si>
  <si>
    <t>3º A</t>
  </si>
  <si>
    <t>Lucca</t>
  </si>
  <si>
    <t>RUA 21</t>
  </si>
  <si>
    <t>Conj. Res. 31 de Março</t>
  </si>
  <si>
    <t>Ana Luiza</t>
  </si>
  <si>
    <t>RUA 32</t>
  </si>
  <si>
    <t>Conj. Res. Cidade Jardim</t>
  </si>
  <si>
    <t>João Pedro</t>
  </si>
  <si>
    <t>RUA 42</t>
  </si>
  <si>
    <t>Conj. Res. Jardim das Flores</t>
  </si>
  <si>
    <t>Melissa</t>
  </si>
  <si>
    <t>Conj. Res. Monte Castelo</t>
  </si>
  <si>
    <t>Benício</t>
  </si>
  <si>
    <t>RUA 8</t>
  </si>
  <si>
    <t>Conj. Res. Morada do Sol</t>
  </si>
  <si>
    <t>Maria Alice</t>
  </si>
  <si>
    <t>Conj. Res. Primavera</t>
  </si>
  <si>
    <t>Anthony</t>
  </si>
  <si>
    <t>RUA 36</t>
  </si>
  <si>
    <t>Conj. São Judas Tadeu</t>
  </si>
  <si>
    <t>2º B</t>
  </si>
  <si>
    <t>Lavínia</t>
  </si>
  <si>
    <t>RUA 23</t>
  </si>
  <si>
    <t>DCTA</t>
  </si>
  <si>
    <t>Davi Lucca</t>
  </si>
  <si>
    <t>RUA 9</t>
  </si>
  <si>
    <t>Espelho d'Água</t>
  </si>
  <si>
    <t>Sarah</t>
  </si>
  <si>
    <t>Eugênio de Melo</t>
  </si>
  <si>
    <t>3º E</t>
  </si>
  <si>
    <t>Bernardo</t>
  </si>
  <si>
    <t>RUA 62</t>
  </si>
  <si>
    <t>Floradas de São José</t>
  </si>
  <si>
    <t>Helena</t>
  </si>
  <si>
    <t>Frei Galvão</t>
  </si>
  <si>
    <t>Davi</t>
  </si>
  <si>
    <t>RUA 43</t>
  </si>
  <si>
    <t>Jardim Altos de Santana</t>
  </si>
  <si>
    <t>Laura</t>
  </si>
  <si>
    <t>RUA 58</t>
  </si>
  <si>
    <t>Jardim Altos do Esplanada</t>
  </si>
  <si>
    <t>Théo</t>
  </si>
  <si>
    <t>RUA 60</t>
  </si>
  <si>
    <t>Jardim Alvorada</t>
  </si>
  <si>
    <t>Manuela</t>
  </si>
  <si>
    <t>Jardim América</t>
  </si>
  <si>
    <t>Gabriel</t>
  </si>
  <si>
    <t>Residencial Jardim Aquarius</t>
  </si>
  <si>
    <t>Heloísa</t>
  </si>
  <si>
    <t>Jardim Augusta</t>
  </si>
  <si>
    <t>Matheus</t>
  </si>
  <si>
    <t>Jardim Bandeirantes</t>
  </si>
  <si>
    <t>Maria Luiza</t>
  </si>
  <si>
    <t>RUA 27</t>
  </si>
  <si>
    <t>Jardim Boa Vista</t>
  </si>
  <si>
    <t>Benjamin</t>
  </si>
  <si>
    <t>RUA 66</t>
  </si>
  <si>
    <t>Jardim Cassiano Ricardo</t>
  </si>
  <si>
    <t>Lívia</t>
  </si>
  <si>
    <t>RUA 12</t>
  </si>
  <si>
    <t>Jardim Colonial</t>
  </si>
  <si>
    <t>Guilherme</t>
  </si>
  <si>
    <t>RUA 67</t>
  </si>
  <si>
    <t>Jardim Coqueiro</t>
  </si>
  <si>
    <t>Maria Eduarda</t>
  </si>
  <si>
    <t>RUA 63</t>
  </si>
  <si>
    <t>Jardim Corinthians</t>
  </si>
  <si>
    <t>Joaquim</t>
  </si>
  <si>
    <t>RUA 29</t>
  </si>
  <si>
    <t>Jardim Cruzeiro do Sul</t>
  </si>
  <si>
    <t>Maria Clara</t>
  </si>
  <si>
    <t>Jardim da Granja</t>
  </si>
  <si>
    <t>Enzo Gabriel</t>
  </si>
  <si>
    <t>RUA 4</t>
  </si>
  <si>
    <t>Jardim das Indústrias</t>
  </si>
  <si>
    <t>Eloá</t>
  </si>
  <si>
    <t>Jardim Diamante</t>
  </si>
  <si>
    <t>Henrique</t>
  </si>
  <si>
    <t>RUA 16</t>
  </si>
  <si>
    <t>Jardim Esplanada</t>
  </si>
  <si>
    <t>1º F</t>
  </si>
  <si>
    <t>Maria Júlia</t>
  </si>
  <si>
    <t>Jardim Estoril</t>
  </si>
  <si>
    <t>Murilo</t>
  </si>
  <si>
    <t>RUA 19</t>
  </si>
  <si>
    <t>Jardim Guimarães</t>
  </si>
  <si>
    <t>Mariana</t>
  </si>
  <si>
    <t>RUA 56</t>
  </si>
  <si>
    <t>Jardim Imperial</t>
  </si>
  <si>
    <t>Pietro</t>
  </si>
  <si>
    <t>RUA 20</t>
  </si>
  <si>
    <t>Jardim Ismênia</t>
  </si>
  <si>
    <t>Ana Júlia</t>
  </si>
  <si>
    <t>Jardim Itapuã</t>
  </si>
  <si>
    <t>Felipe</t>
  </si>
  <si>
    <t>RUA 40</t>
  </si>
  <si>
    <t>Jardim Jussara</t>
  </si>
  <si>
    <t>Ana Clara</t>
  </si>
  <si>
    <t>RUA 59</t>
  </si>
  <si>
    <t>Jardim Motorama</t>
  </si>
  <si>
    <t>Isaac</t>
  </si>
  <si>
    <t>Jardim Nossa Senhora de Fátima</t>
  </si>
  <si>
    <t>Yasmin</t>
  </si>
  <si>
    <t>Jardim Nova Detroit</t>
  </si>
  <si>
    <t>Daniel</t>
  </si>
  <si>
    <t>RUA 49</t>
  </si>
  <si>
    <t>Jardim Nova Michigan</t>
  </si>
  <si>
    <t>Isabelly</t>
  </si>
  <si>
    <t>Jardim Oriental</t>
  </si>
  <si>
    <t>Leonardo</t>
  </si>
  <si>
    <t>Jardim Oriente</t>
  </si>
  <si>
    <t>Esther</t>
  </si>
  <si>
    <t>RUA 22</t>
  </si>
  <si>
    <t>Jardim Portugal</t>
  </si>
  <si>
    <t>Bryan</t>
  </si>
  <si>
    <t>RUA 7</t>
  </si>
  <si>
    <t>Jardim Santa Inês I</t>
  </si>
  <si>
    <t>Elisa</t>
  </si>
  <si>
    <t>RUA 33</t>
  </si>
  <si>
    <t>Jardim Santa Inês II</t>
  </si>
  <si>
    <t>Miguel</t>
  </si>
  <si>
    <t>RUA 69</t>
  </si>
  <si>
    <t>Jardim Santa Inês III</t>
  </si>
  <si>
    <t>Alice</t>
  </si>
  <si>
    <t>Jardim São Dimas</t>
  </si>
  <si>
    <t>Países</t>
  </si>
  <si>
    <r>
      <rPr>
        <b/>
        <sz val="11"/>
        <color theme="1"/>
        <rFont val="Calibri Light"/>
        <charset val="134"/>
      </rPr>
      <t xml:space="preserve">10- </t>
    </r>
    <r>
      <rPr>
        <sz val="11"/>
        <color theme="1"/>
        <rFont val="Calibri Light"/>
        <charset val="134"/>
      </rPr>
      <t>Crie uma lista dinâmica de forma que ao acrescentar ou remover países de nossa lista na coluna A, automáticamente</t>
    </r>
  </si>
  <si>
    <t>Brasil</t>
  </si>
  <si>
    <t>seja atualizada a validação de dados na célula C5.</t>
  </si>
  <si>
    <t>Argentina</t>
  </si>
  <si>
    <t>França</t>
  </si>
  <si>
    <t>PAÍSES</t>
  </si>
  <si>
    <t>Holanda</t>
  </si>
  <si>
    <t>Senegal</t>
  </si>
  <si>
    <t>Alemanha</t>
  </si>
  <si>
    <t>Séries</t>
  </si>
  <si>
    <t>Total</t>
  </si>
</sst>
</file>

<file path=xl/styles.xml><?xml version="1.0" encoding="utf-8"?>
<styleSheet xmlns="http://schemas.openxmlformats.org/spreadsheetml/2006/main">
  <numFmts count="7">
    <numFmt numFmtId="176" formatCode="#\ ?/?"/>
    <numFmt numFmtId="177" formatCode="m/d/yyyy;@"/>
    <numFmt numFmtId="178" formatCode="_ * #,##0_ ;_ * \-#,##0_ ;_ * &quot;-&quot;_ ;_ @_ "/>
    <numFmt numFmtId="179" formatCode="_-&quot;R$&quot;\ * #,##0.00_-;\-&quot;R$&quot;\ * #,##0.00_-;_-&quot;R$&quot;\ * &quot;-&quot;??_-;_-@_-"/>
    <numFmt numFmtId="42" formatCode="_(&quot;$&quot;* #,##0_);_(&quot;$&quot;* \(#,##0\);_(&quot;$&quot;* &quot;-&quot;_);_(@_)"/>
    <numFmt numFmtId="180" formatCode="[$-409]h:mm:ss\ AM/PM;@"/>
    <numFmt numFmtId="181" formatCode="_ * #,##0.00_ ;_ * \-#,##0.00_ ;_ * &quot;-&quot;??_ ;_ @_ "/>
  </numFmts>
  <fonts count="24">
    <font>
      <sz val="11"/>
      <color theme="1"/>
      <name val="Calibri Light"/>
      <charset val="134"/>
    </font>
    <font>
      <b/>
      <sz val="11"/>
      <color theme="1"/>
      <name val="Calibri Light"/>
      <charset val="134"/>
    </font>
    <font>
      <b/>
      <sz val="11"/>
      <color rgb="FFFF0000"/>
      <name val="Calibri Light"/>
      <charset val="134"/>
    </font>
    <font>
      <b/>
      <sz val="11"/>
      <color rgb="FF0070C0"/>
      <name val="Calibri Light"/>
      <charset val="134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5" fillId="3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2" fillId="7" borderId="15" applyNumberFormat="0" applyAlignment="0" applyProtection="0">
      <alignment vertical="center"/>
    </xf>
    <xf numFmtId="179" fontId="0" fillId="0" borderId="0" applyFont="0" applyFill="0" applyBorder="0" applyAlignment="0" applyProtection="0"/>
    <xf numFmtId="0" fontId="9" fillId="13" borderId="0" applyNumberFormat="0" applyBorder="0" applyAlignment="0" applyProtection="0">
      <alignment vertical="center"/>
    </xf>
    <xf numFmtId="0" fontId="4" fillId="12" borderId="12" applyNumberFormat="0" applyFont="0" applyAlignment="0" applyProtection="0">
      <alignment vertical="center"/>
    </xf>
    <xf numFmtId="0" fontId="16" fillId="9" borderId="11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7" borderId="11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81" fontId="4" fillId="0" borderId="0" applyFont="0" applyFill="0" applyBorder="0" applyAlignment="0" applyProtection="0">
      <alignment vertical="center"/>
    </xf>
    <xf numFmtId="0" fontId="20" fillId="27" borderId="14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38">
    <xf numFmtId="0" fontId="0" fillId="0" borderId="0" xfId="0"/>
    <xf numFmtId="0" fontId="0" fillId="0" borderId="0" xfId="0" applyNumberFormat="1"/>
    <xf numFmtId="0" fontId="1" fillId="0" borderId="0" xfId="0" applyFont="1"/>
    <xf numFmtId="179" fontId="0" fillId="0" borderId="0" xfId="27" applyFont="1"/>
    <xf numFmtId="58" fontId="0" fillId="0" borderId="0" xfId="0" applyNumberFormat="1"/>
    <xf numFmtId="0" fontId="0" fillId="2" borderId="0" xfId="0" applyFill="1"/>
    <xf numFmtId="0" fontId="0" fillId="2" borderId="1" xfId="0" applyFill="1" applyBorder="1"/>
    <xf numFmtId="177" fontId="0" fillId="2" borderId="1" xfId="0" applyNumberFormat="1" applyFill="1" applyBorder="1"/>
    <xf numFmtId="180" fontId="0" fillId="2" borderId="1" xfId="0" applyNumberFormat="1" applyFill="1" applyBorder="1"/>
    <xf numFmtId="9" fontId="0" fillId="2" borderId="1" xfId="47" applyFill="1" applyBorder="1"/>
    <xf numFmtId="176" fontId="0" fillId="2" borderId="1" xfId="0" applyNumberFormat="1" applyFill="1" applyBorder="1"/>
    <xf numFmtId="11" fontId="0" fillId="2" borderId="1" xfId="0" applyNumberFormat="1" applyFill="1" applyBorder="1"/>
    <xf numFmtId="58" fontId="0" fillId="2" borderId="0" xfId="0" applyNumberFormat="1" applyFill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0" fontId="1" fillId="2" borderId="0" xfId="0" applyFont="1" applyFill="1"/>
    <xf numFmtId="0" fontId="0" fillId="3" borderId="0" xfId="0" applyFill="1"/>
    <xf numFmtId="0" fontId="2" fillId="2" borderId="0" xfId="0" applyFont="1" applyFill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4" xfId="0" applyFill="1" applyBorder="1"/>
    <xf numFmtId="0" fontId="0" fillId="2" borderId="3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/>
    <xf numFmtId="0" fontId="3" fillId="2" borderId="0" xfId="0" applyFont="1" applyFill="1"/>
    <xf numFmtId="0" fontId="0" fillId="4" borderId="0" xfId="0" applyFill="1"/>
    <xf numFmtId="0" fontId="0" fillId="3" borderId="1" xfId="0" applyFill="1" applyBorder="1"/>
    <xf numFmtId="179" fontId="0" fillId="2" borderId="1" xfId="27" applyFont="1" applyFill="1" applyBorder="1" applyAlignment="1">
      <alignment horizontal="center"/>
    </xf>
    <xf numFmtId="179" fontId="0" fillId="2" borderId="1" xfId="27" applyFont="1" applyFill="1" applyBorder="1" applyAlignment="1">
      <alignment horizontal="center"/>
    </xf>
    <xf numFmtId="0" fontId="2" fillId="4" borderId="0" xfId="0" applyFont="1" applyFill="1"/>
    <xf numFmtId="179" fontId="0" fillId="2" borderId="0" xfId="27" applyFont="1" applyFill="1"/>
    <xf numFmtId="0" fontId="1" fillId="2" borderId="1" xfId="0" applyFont="1" applyFill="1" applyBorder="1" applyAlignment="1" quotePrefix="1">
      <alignment horizontal="center"/>
    </xf>
    <xf numFmtId="0" fontId="0" fillId="2" borderId="1" xfId="0" applyFill="1" applyBorder="1" applyAlignment="1" quotePrefix="1">
      <alignment horizontal="center"/>
    </xf>
    <xf numFmtId="0" fontId="1" fillId="2" borderId="0" xfId="0" applyFont="1" applyFill="1" applyBorder="1" applyAlignment="1" quotePrefix="1">
      <alignment horizontal="center"/>
    </xf>
    <xf numFmtId="0" fontId="1" fillId="2" borderId="2" xfId="0" applyFont="1" applyFill="1" applyBorder="1" applyAlignment="1" quotePrefix="1">
      <alignment horizontal="center"/>
    </xf>
    <xf numFmtId="0" fontId="0" fillId="2" borderId="5" xfId="0" applyFill="1" applyBorder="1" applyAlignment="1" quotePrefix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0071C0"/>
        </patternFill>
      </fill>
    </dxf>
  </dxfs>
  <tableStyles count="0" defaultTableStyle="TableStyleMedium2" defaultPivotStyle="PivotStyleLight16"/>
  <colors>
    <mruColors>
      <color rgb="000071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R105"/>
  <sheetViews>
    <sheetView topLeftCell="A70" workbookViewId="0">
      <selection activeCell="D87" sqref="D87"/>
    </sheetView>
  </sheetViews>
  <sheetFormatPr defaultColWidth="9" defaultRowHeight="14.25"/>
  <cols>
    <col min="1" max="1" width="2.25" style="5" customWidth="1"/>
    <col min="2" max="2" width="13.625" style="5" customWidth="1"/>
    <col min="3" max="3" width="11.25" style="5" customWidth="1"/>
    <col min="4" max="5" width="9" style="5"/>
    <col min="6" max="7" width="11.25" style="5" customWidth="1"/>
    <col min="8" max="8" width="16.375" style="5" customWidth="1"/>
    <col min="9" max="9" width="16.5" style="5" customWidth="1"/>
    <col min="10" max="10" width="13.625" style="5" customWidth="1"/>
    <col min="11" max="16384" width="9" style="5"/>
  </cols>
  <sheetData>
    <row r="2" spans="2:2">
      <c r="B2" s="5" t="s">
        <v>0</v>
      </c>
    </row>
    <row r="3" spans="2:3">
      <c r="B3" s="6" t="s">
        <v>1</v>
      </c>
      <c r="C3" s="7">
        <v>44244</v>
      </c>
    </row>
    <row r="4" spans="2:3">
      <c r="B4" s="6" t="s">
        <v>2</v>
      </c>
      <c r="C4" s="8">
        <v>0.507638888888889</v>
      </c>
    </row>
    <row r="5" spans="2:3">
      <c r="B5" s="6" t="s">
        <v>3</v>
      </c>
      <c r="C5" s="9">
        <v>0.01</v>
      </c>
    </row>
    <row r="6" spans="2:3">
      <c r="B6" s="6" t="s">
        <v>4</v>
      </c>
      <c r="C6" s="10">
        <v>0.5</v>
      </c>
    </row>
    <row r="7" spans="2:3">
      <c r="B7" s="6" t="s">
        <v>5</v>
      </c>
      <c r="C7" s="11">
        <v>100000000</v>
      </c>
    </row>
    <row r="8" spans="3:3">
      <c r="C8" s="12"/>
    </row>
    <row r="10" spans="2:2">
      <c r="B10" s="5" t="s">
        <v>6</v>
      </c>
    </row>
    <row r="11" spans="2:2">
      <c r="B11" s="5" t="s">
        <v>7</v>
      </c>
    </row>
    <row r="12" spans="6:7">
      <c r="F12" s="24" t="s">
        <v>8</v>
      </c>
      <c r="G12" s="25"/>
    </row>
    <row r="13" spans="2:7">
      <c r="B13" s="13">
        <v>1</v>
      </c>
      <c r="C13" s="6" t="str">
        <f t="shared" ref="C13:C15" si="0">IF(B13=1,"Feito",IF(B13=2,"Aguardando","Em Análise"))</f>
        <v>Feito</v>
      </c>
      <c r="F13" s="19">
        <v>1</v>
      </c>
      <c r="G13" s="6" t="s">
        <v>9</v>
      </c>
    </row>
    <row r="14" spans="2:7">
      <c r="B14" s="13">
        <v>2</v>
      </c>
      <c r="C14" s="6" t="str">
        <f t="shared" si="0"/>
        <v>Aguardando</v>
      </c>
      <c r="F14" s="19">
        <v>2</v>
      </c>
      <c r="G14" s="6" t="s">
        <v>10</v>
      </c>
    </row>
    <row r="15" spans="2:7">
      <c r="B15" s="38" t="s">
        <v>11</v>
      </c>
      <c r="C15" s="6" t="str">
        <f t="shared" si="0"/>
        <v>Em Análise</v>
      </c>
      <c r="F15" s="39" t="s">
        <v>11</v>
      </c>
      <c r="G15" s="6" t="s">
        <v>12</v>
      </c>
    </row>
    <row r="16" spans="2:7">
      <c r="B16" s="14"/>
      <c r="C16" s="15"/>
      <c r="F16" s="16"/>
      <c r="G16" s="15"/>
    </row>
    <row r="17" spans="2:7">
      <c r="B17" s="14"/>
      <c r="C17" s="15"/>
      <c r="F17" s="16"/>
      <c r="G17" s="15"/>
    </row>
    <row r="18" spans="2:7">
      <c r="B18" s="5" t="s">
        <v>13</v>
      </c>
      <c r="C18" s="15"/>
      <c r="F18" s="16"/>
      <c r="G18" s="15"/>
    </row>
    <row r="19" spans="3:7">
      <c r="C19" s="15"/>
      <c r="F19" s="16"/>
      <c r="G19" s="15"/>
    </row>
    <row r="20" spans="2:8">
      <c r="B20" s="40" t="s">
        <v>14</v>
      </c>
      <c r="C20" s="16"/>
      <c r="D20" s="40" t="s">
        <v>15</v>
      </c>
      <c r="F20" s="41" t="s">
        <v>16</v>
      </c>
      <c r="G20" s="26"/>
      <c r="H20" s="27"/>
    </row>
    <row r="21" spans="2:8">
      <c r="B21" s="17">
        <v>10</v>
      </c>
      <c r="C21" s="16"/>
      <c r="D21" s="18">
        <v>10</v>
      </c>
      <c r="F21" s="42" t="s">
        <v>14</v>
      </c>
      <c r="G21" s="15"/>
      <c r="H21" s="29" t="s">
        <v>15</v>
      </c>
    </row>
    <row r="22" spans="2:8">
      <c r="B22" s="17">
        <v>450</v>
      </c>
      <c r="C22" s="16"/>
      <c r="D22" s="18">
        <v>450</v>
      </c>
      <c r="F22" s="28">
        <v>3</v>
      </c>
      <c r="G22" s="15"/>
      <c r="H22" s="29">
        <v>3</v>
      </c>
    </row>
    <row r="23" spans="2:8">
      <c r="B23" s="17">
        <v>780</v>
      </c>
      <c r="C23" s="16"/>
      <c r="D23" s="18">
        <v>780</v>
      </c>
      <c r="F23" s="28">
        <v>5</v>
      </c>
      <c r="G23" s="15"/>
      <c r="H23" s="29">
        <v>5</v>
      </c>
    </row>
    <row r="24" spans="2:8">
      <c r="B24" s="17">
        <v>950</v>
      </c>
      <c r="C24" s="16"/>
      <c r="D24" s="18">
        <v>950</v>
      </c>
      <c r="F24" s="28">
        <v>15</v>
      </c>
      <c r="G24" s="15"/>
      <c r="H24" s="29">
        <v>15</v>
      </c>
    </row>
    <row r="25" spans="2:8">
      <c r="B25" s="13">
        <f>PRODUCT(B21:B24)</f>
        <v>3334500000</v>
      </c>
      <c r="C25" s="16"/>
      <c r="D25" s="19">
        <f>SUM(D21:D24)</f>
        <v>2190</v>
      </c>
      <c r="F25" s="19">
        <v>225</v>
      </c>
      <c r="G25" s="30"/>
      <c r="H25" s="19">
        <v>23</v>
      </c>
    </row>
    <row r="26" spans="2:8">
      <c r="B26" s="14"/>
      <c r="C26" s="16"/>
      <c r="D26" s="16"/>
      <c r="F26" s="16"/>
      <c r="G26" s="15"/>
      <c r="H26" s="16"/>
    </row>
    <row r="28" spans="2:2">
      <c r="B28" s="5" t="s">
        <v>17</v>
      </c>
    </row>
    <row r="29" spans="2:2">
      <c r="B29" s="5" t="s">
        <v>18</v>
      </c>
    </row>
    <row r="31" spans="2:18">
      <c r="B31" s="20" t="s">
        <v>19</v>
      </c>
      <c r="C31" s="6"/>
      <c r="D31" s="6"/>
      <c r="E31" s="6"/>
      <c r="F31" s="6"/>
      <c r="G31" s="6"/>
      <c r="H31" s="6"/>
      <c r="I31" s="13" t="s">
        <v>20</v>
      </c>
      <c r="K31" s="20" t="s">
        <v>19</v>
      </c>
      <c r="L31" s="6"/>
      <c r="M31" s="6"/>
      <c r="N31" s="6"/>
      <c r="O31" s="6"/>
      <c r="P31" s="6"/>
      <c r="Q31" s="6"/>
      <c r="R31" s="13" t="s">
        <v>20</v>
      </c>
    </row>
    <row r="32" spans="2:18">
      <c r="B32" s="6" t="s">
        <v>21</v>
      </c>
      <c r="C32" s="6"/>
      <c r="D32" s="6"/>
      <c r="E32" s="6"/>
      <c r="F32" s="6"/>
      <c r="G32" s="6"/>
      <c r="H32" s="6"/>
      <c r="I32" s="6" t="s">
        <v>22</v>
      </c>
      <c r="K32" s="33" t="s">
        <v>21</v>
      </c>
      <c r="L32" s="33"/>
      <c r="M32" s="33"/>
      <c r="N32" s="33"/>
      <c r="O32" s="33"/>
      <c r="P32" s="33"/>
      <c r="Q32" s="33"/>
      <c r="R32" s="33" t="s">
        <v>22</v>
      </c>
    </row>
    <row r="33" spans="2:18">
      <c r="B33" s="6" t="s">
        <v>23</v>
      </c>
      <c r="C33" s="6"/>
      <c r="D33" s="6"/>
      <c r="E33" s="6"/>
      <c r="F33" s="6"/>
      <c r="G33" s="6"/>
      <c r="H33" s="6"/>
      <c r="I33" s="6"/>
      <c r="K33" s="6" t="s">
        <v>23</v>
      </c>
      <c r="L33" s="6"/>
      <c r="M33" s="6"/>
      <c r="N33" s="6"/>
      <c r="O33" s="6"/>
      <c r="P33" s="6"/>
      <c r="Q33" s="6"/>
      <c r="R33" s="6"/>
    </row>
    <row r="34" spans="2:18">
      <c r="B34" s="6" t="s">
        <v>24</v>
      </c>
      <c r="C34" s="6"/>
      <c r="D34" s="6"/>
      <c r="E34" s="6"/>
      <c r="F34" s="6"/>
      <c r="G34" s="6"/>
      <c r="H34" s="6"/>
      <c r="I34" s="6"/>
      <c r="K34" s="6" t="s">
        <v>24</v>
      </c>
      <c r="L34" s="6"/>
      <c r="M34" s="6"/>
      <c r="N34" s="6"/>
      <c r="O34" s="6"/>
      <c r="P34" s="6"/>
      <c r="Q34" s="6"/>
      <c r="R34" s="6"/>
    </row>
    <row r="35" spans="2:18">
      <c r="B35" s="6" t="s">
        <v>25</v>
      </c>
      <c r="C35" s="6"/>
      <c r="D35" s="6"/>
      <c r="E35" s="6"/>
      <c r="F35" s="6"/>
      <c r="G35" s="6"/>
      <c r="H35" s="6"/>
      <c r="I35" s="6" t="s">
        <v>22</v>
      </c>
      <c r="K35" s="33" t="s">
        <v>25</v>
      </c>
      <c r="L35" s="33"/>
      <c r="M35" s="33"/>
      <c r="N35" s="33"/>
      <c r="O35" s="33"/>
      <c r="P35" s="33"/>
      <c r="Q35" s="33"/>
      <c r="R35" s="33" t="s">
        <v>22</v>
      </c>
    </row>
    <row r="36" spans="2:18">
      <c r="B36" s="6" t="s">
        <v>26</v>
      </c>
      <c r="C36" s="6"/>
      <c r="D36" s="6"/>
      <c r="E36" s="6"/>
      <c r="F36" s="6"/>
      <c r="G36" s="6"/>
      <c r="H36" s="6"/>
      <c r="I36" s="6"/>
      <c r="K36" s="6" t="s">
        <v>26</v>
      </c>
      <c r="L36" s="6"/>
      <c r="M36" s="6"/>
      <c r="N36" s="6"/>
      <c r="O36" s="6"/>
      <c r="P36" s="6"/>
      <c r="Q36" s="6"/>
      <c r="R36" s="6"/>
    </row>
    <row r="37" spans="2:18">
      <c r="B37" s="6" t="s">
        <v>27</v>
      </c>
      <c r="C37" s="6"/>
      <c r="D37" s="6"/>
      <c r="E37" s="6"/>
      <c r="F37" s="6"/>
      <c r="G37" s="6"/>
      <c r="H37" s="6"/>
      <c r="I37" s="6"/>
      <c r="K37" s="6" t="s">
        <v>27</v>
      </c>
      <c r="L37" s="6"/>
      <c r="M37" s="6"/>
      <c r="N37" s="6"/>
      <c r="O37" s="6"/>
      <c r="P37" s="6"/>
      <c r="Q37" s="6"/>
      <c r="R37" s="6"/>
    </row>
    <row r="38" spans="2:18">
      <c r="B38" s="6" t="s">
        <v>28</v>
      </c>
      <c r="C38" s="6"/>
      <c r="D38" s="6"/>
      <c r="E38" s="6"/>
      <c r="F38" s="6"/>
      <c r="G38" s="6"/>
      <c r="H38" s="6"/>
      <c r="I38" s="6"/>
      <c r="K38" s="33" t="s">
        <v>28</v>
      </c>
      <c r="L38" s="33"/>
      <c r="M38" s="33"/>
      <c r="N38" s="33"/>
      <c r="O38" s="33"/>
      <c r="P38" s="33"/>
      <c r="Q38" s="33"/>
      <c r="R38" s="33" t="s">
        <v>22</v>
      </c>
    </row>
    <row r="39" spans="2:13">
      <c r="B39" s="21" t="s">
        <v>29</v>
      </c>
      <c r="C39" s="5" t="s">
        <v>22</v>
      </c>
      <c r="D39" s="22"/>
      <c r="K39" s="21" t="s">
        <v>29</v>
      </c>
      <c r="L39" s="5" t="s">
        <v>22</v>
      </c>
      <c r="M39" s="22"/>
    </row>
    <row r="42" spans="2:2">
      <c r="B42" s="5" t="s">
        <v>30</v>
      </c>
    </row>
    <row r="43" spans="2:2">
      <c r="B43" s="5" t="s">
        <v>31</v>
      </c>
    </row>
    <row r="45" spans="2:7">
      <c r="B45" s="21" t="s">
        <v>32</v>
      </c>
      <c r="C45" s="23" t="s">
        <v>33</v>
      </c>
      <c r="D45" s="21" t="s">
        <v>32</v>
      </c>
      <c r="E45" s="31" t="s">
        <v>34</v>
      </c>
      <c r="G45" s="21" t="s">
        <v>32</v>
      </c>
    </row>
    <row r="46" spans="2:7">
      <c r="B46" s="5" t="s">
        <v>35</v>
      </c>
      <c r="D46" s="5" t="s">
        <v>36</v>
      </c>
      <c r="G46" s="32" t="s">
        <v>36</v>
      </c>
    </row>
    <row r="49" spans="2:2">
      <c r="B49" s="5" t="s">
        <v>37</v>
      </c>
    </row>
    <row r="50" spans="2:2">
      <c r="B50" s="5" t="s">
        <v>38</v>
      </c>
    </row>
    <row r="53" spans="2:2">
      <c r="B53" s="5" t="s">
        <v>39</v>
      </c>
    </row>
    <row r="54" spans="2:2">
      <c r="B54" s="5" t="s">
        <v>40</v>
      </c>
    </row>
    <row r="56" spans="2:7">
      <c r="B56" s="20" t="s">
        <v>19</v>
      </c>
      <c r="C56" s="20" t="s">
        <v>41</v>
      </c>
      <c r="F56" s="21" t="s">
        <v>19</v>
      </c>
      <c r="G56" s="21" t="s">
        <v>41</v>
      </c>
    </row>
    <row r="57" spans="2:7">
      <c r="B57" s="6" t="s">
        <v>42</v>
      </c>
      <c r="C57" s="6" t="e">
        <f>PROCV(B57,F57:G61,2,FALSE)</f>
        <v>#NAME?</v>
      </c>
      <c r="F57" s="5" t="s">
        <v>43</v>
      </c>
      <c r="G57" s="18">
        <v>42</v>
      </c>
    </row>
    <row r="58" spans="6:7">
      <c r="F58" s="5" t="s">
        <v>42</v>
      </c>
      <c r="G58" s="18">
        <v>50</v>
      </c>
    </row>
    <row r="59" spans="6:7">
      <c r="F59" s="5" t="s">
        <v>44</v>
      </c>
      <c r="G59" s="18">
        <v>0</v>
      </c>
    </row>
    <row r="60" spans="6:7">
      <c r="F60" s="5" t="s">
        <v>45</v>
      </c>
      <c r="G60" s="18">
        <v>104</v>
      </c>
    </row>
    <row r="61" spans="6:7">
      <c r="F61" s="5" t="s">
        <v>46</v>
      </c>
      <c r="G61" s="18">
        <v>5</v>
      </c>
    </row>
    <row r="64" spans="2:2">
      <c r="B64" s="21" t="s">
        <v>47</v>
      </c>
    </row>
    <row r="65" spans="2:2">
      <c r="B65" s="5" t="s">
        <v>48</v>
      </c>
    </row>
    <row r="66" spans="2:2">
      <c r="B66" s="5" t="s">
        <v>49</v>
      </c>
    </row>
    <row r="68" spans="2:7">
      <c r="B68" s="20" t="s">
        <v>19</v>
      </c>
      <c r="C68" s="20" t="s">
        <v>41</v>
      </c>
      <c r="F68" s="21" t="s">
        <v>41</v>
      </c>
      <c r="G68" s="21" t="s">
        <v>19</v>
      </c>
    </row>
    <row r="69" spans="2:7">
      <c r="B69" s="6" t="s">
        <v>46</v>
      </c>
      <c r="C69" s="6" t="e">
        <f>PROCX(B69,G69:G73,F69:F73,"Não encontrado")</f>
        <v>#NAME?</v>
      </c>
      <c r="F69" s="18">
        <v>42</v>
      </c>
      <c r="G69" s="5" t="s">
        <v>43</v>
      </c>
    </row>
    <row r="70" spans="6:7">
      <c r="F70" s="18">
        <v>50</v>
      </c>
      <c r="G70" s="5" t="s">
        <v>42</v>
      </c>
    </row>
    <row r="71" spans="6:7">
      <c r="F71" s="18">
        <v>0</v>
      </c>
      <c r="G71" s="5" t="s">
        <v>44</v>
      </c>
    </row>
    <row r="72" spans="6:7">
      <c r="F72" s="18">
        <v>104</v>
      </c>
      <c r="G72" s="5" t="s">
        <v>45</v>
      </c>
    </row>
    <row r="73" spans="6:7">
      <c r="F73" s="18">
        <v>5</v>
      </c>
      <c r="G73" s="5" t="s">
        <v>46</v>
      </c>
    </row>
    <row r="76" spans="2:2">
      <c r="B76" s="21" t="s">
        <v>50</v>
      </c>
    </row>
    <row r="77" spans="2:11">
      <c r="B77" s="5" t="s">
        <v>51</v>
      </c>
      <c r="H77" s="21" t="s">
        <v>52</v>
      </c>
      <c r="I77" s="21" t="s">
        <v>53</v>
      </c>
      <c r="J77" s="21" t="s">
        <v>54</v>
      </c>
      <c r="K77" s="21" t="s">
        <v>55</v>
      </c>
    </row>
    <row r="78" spans="2:11">
      <c r="B78" s="34">
        <f>SUMIF(I78:I104,"Sul",J78:J104)</f>
        <v>732167</v>
      </c>
      <c r="H78" s="5" t="s">
        <v>56</v>
      </c>
      <c r="I78" s="5" t="s">
        <v>57</v>
      </c>
      <c r="J78" s="37">
        <v>106590</v>
      </c>
      <c r="K78" s="5">
        <v>114</v>
      </c>
    </row>
    <row r="79" spans="8:11">
      <c r="H79" s="5" t="s">
        <v>58</v>
      </c>
      <c r="I79" s="5" t="s">
        <v>59</v>
      </c>
      <c r="J79" s="37">
        <v>486132</v>
      </c>
      <c r="K79" s="5">
        <v>321</v>
      </c>
    </row>
    <row r="80" spans="2:11">
      <c r="B80" s="5" t="s">
        <v>60</v>
      </c>
      <c r="H80" s="5" t="s">
        <v>61</v>
      </c>
      <c r="I80" s="5" t="s">
        <v>57</v>
      </c>
      <c r="J80" s="37">
        <v>179339</v>
      </c>
      <c r="K80" s="5">
        <v>400</v>
      </c>
    </row>
    <row r="81" spans="2:11">
      <c r="B81" s="5" t="s">
        <v>62</v>
      </c>
      <c r="H81" s="5" t="s">
        <v>63</v>
      </c>
      <c r="I81" s="5" t="s">
        <v>57</v>
      </c>
      <c r="J81" s="37">
        <v>380436</v>
      </c>
      <c r="K81" s="5">
        <v>109</v>
      </c>
    </row>
    <row r="82" spans="2:11">
      <c r="B82" s="34">
        <f>SUMIFS(J78:J104,I78:I104,"=Norte",K78:K104,"&gt;150")</f>
        <v>1311227</v>
      </c>
      <c r="C82" s="35"/>
      <c r="H82" s="5" t="s">
        <v>64</v>
      </c>
      <c r="I82" s="5" t="s">
        <v>59</v>
      </c>
      <c r="J82" s="37">
        <v>299734</v>
      </c>
      <c r="K82" s="5">
        <v>363</v>
      </c>
    </row>
    <row r="83" spans="8:11">
      <c r="H83" s="5" t="s">
        <v>65</v>
      </c>
      <c r="I83" s="5" t="s">
        <v>59</v>
      </c>
      <c r="J83" s="37">
        <v>472049</v>
      </c>
      <c r="K83" s="5">
        <v>381</v>
      </c>
    </row>
    <row r="84" spans="2:11">
      <c r="B84" s="5" t="s">
        <v>66</v>
      </c>
      <c r="H84" s="5" t="s">
        <v>67</v>
      </c>
      <c r="I84" s="5" t="s">
        <v>68</v>
      </c>
      <c r="J84" s="37">
        <v>426043</v>
      </c>
      <c r="K84" s="5">
        <v>312</v>
      </c>
    </row>
    <row r="85" spans="2:11">
      <c r="B85" s="19">
        <f>COUNTIF(I78:I104,"Nordeste")</f>
        <v>9</v>
      </c>
      <c r="H85" s="5" t="s">
        <v>69</v>
      </c>
      <c r="I85" s="5" t="s">
        <v>70</v>
      </c>
      <c r="J85" s="37">
        <v>348373</v>
      </c>
      <c r="K85" s="5">
        <v>433</v>
      </c>
    </row>
    <row r="86" spans="8:11">
      <c r="H86" s="5" t="s">
        <v>71</v>
      </c>
      <c r="I86" s="5" t="s">
        <v>68</v>
      </c>
      <c r="J86" s="37">
        <v>347120</v>
      </c>
      <c r="K86" s="5">
        <v>461</v>
      </c>
    </row>
    <row r="87" spans="2:11">
      <c r="B87" s="5" t="s">
        <v>72</v>
      </c>
      <c r="H87" s="5" t="s">
        <v>73</v>
      </c>
      <c r="I87" s="5" t="s">
        <v>59</v>
      </c>
      <c r="J87" s="37">
        <v>243945</v>
      </c>
      <c r="K87" s="5">
        <v>485</v>
      </c>
    </row>
    <row r="88" spans="2:11">
      <c r="B88" s="19">
        <f>COUNTIFS(I78:I104,"=Sul",K78:K104,"&gt;200")</f>
        <v>2</v>
      </c>
      <c r="H88" s="5" t="s">
        <v>74</v>
      </c>
      <c r="I88" s="5" t="s">
        <v>68</v>
      </c>
      <c r="J88" s="37">
        <v>252017</v>
      </c>
      <c r="K88" s="5">
        <v>363</v>
      </c>
    </row>
    <row r="89" spans="8:11">
      <c r="H89" s="5" t="s">
        <v>75</v>
      </c>
      <c r="I89" s="5" t="s">
        <v>68</v>
      </c>
      <c r="J89" s="37">
        <v>226589</v>
      </c>
      <c r="K89" s="5">
        <v>308</v>
      </c>
    </row>
    <row r="90" spans="2:11">
      <c r="B90" s="36" t="s">
        <v>76</v>
      </c>
      <c r="C90" s="32"/>
      <c r="D90" s="32"/>
      <c r="E90" s="32"/>
      <c r="F90" s="32"/>
      <c r="G90" s="32"/>
      <c r="H90" s="5" t="s">
        <v>77</v>
      </c>
      <c r="I90" s="5" t="s">
        <v>70</v>
      </c>
      <c r="J90" s="37">
        <v>187549</v>
      </c>
      <c r="K90" s="5">
        <v>174</v>
      </c>
    </row>
    <row r="91" spans="8:11">
      <c r="H91" s="5" t="s">
        <v>78</v>
      </c>
      <c r="I91" s="5" t="s">
        <v>57</v>
      </c>
      <c r="J91" s="37">
        <v>150433</v>
      </c>
      <c r="K91" s="5">
        <v>473</v>
      </c>
    </row>
    <row r="92" spans="8:11">
      <c r="H92" s="5" t="s">
        <v>79</v>
      </c>
      <c r="I92" s="5" t="s">
        <v>59</v>
      </c>
      <c r="J92" s="37">
        <v>179439</v>
      </c>
      <c r="K92" s="5">
        <v>350</v>
      </c>
    </row>
    <row r="93" spans="8:11">
      <c r="H93" s="5" t="s">
        <v>80</v>
      </c>
      <c r="I93" s="5" t="s">
        <v>81</v>
      </c>
      <c r="J93" s="37">
        <v>178047</v>
      </c>
      <c r="K93" s="5">
        <v>318</v>
      </c>
    </row>
    <row r="94" spans="8:11">
      <c r="H94" s="5" t="s">
        <v>82</v>
      </c>
      <c r="I94" s="5" t="s">
        <v>59</v>
      </c>
      <c r="J94" s="37">
        <v>183754</v>
      </c>
      <c r="K94" s="5">
        <v>345</v>
      </c>
    </row>
    <row r="95" spans="8:11">
      <c r="H95" s="5" t="s">
        <v>83</v>
      </c>
      <c r="I95" s="5" t="s">
        <v>59</v>
      </c>
      <c r="J95" s="37">
        <v>140206</v>
      </c>
      <c r="K95" s="5">
        <v>145</v>
      </c>
    </row>
    <row r="96" spans="8:11">
      <c r="H96" s="5" t="s">
        <v>84</v>
      </c>
      <c r="I96" s="5" t="s">
        <v>70</v>
      </c>
      <c r="J96" s="37">
        <v>290141</v>
      </c>
      <c r="K96" s="5">
        <v>372</v>
      </c>
    </row>
    <row r="97" spans="8:11">
      <c r="H97" s="5" t="s">
        <v>85</v>
      </c>
      <c r="I97" s="5" t="s">
        <v>59</v>
      </c>
      <c r="J97" s="37">
        <v>182404</v>
      </c>
      <c r="K97" s="5">
        <v>450</v>
      </c>
    </row>
    <row r="98" spans="8:11">
      <c r="H98" s="5" t="s">
        <v>86</v>
      </c>
      <c r="I98" s="5" t="s">
        <v>81</v>
      </c>
      <c r="J98" s="37">
        <v>263233</v>
      </c>
      <c r="K98" s="5">
        <v>194</v>
      </c>
    </row>
    <row r="99" spans="8:11">
      <c r="H99" s="5" t="s">
        <v>87</v>
      </c>
      <c r="I99" s="5" t="s">
        <v>57</v>
      </c>
      <c r="J99" s="37">
        <v>483493</v>
      </c>
      <c r="K99" s="5">
        <v>394</v>
      </c>
    </row>
    <row r="100" spans="8:11">
      <c r="H100" s="5" t="s">
        <v>88</v>
      </c>
      <c r="I100" s="5" t="s">
        <v>57</v>
      </c>
      <c r="J100" s="37">
        <v>280574</v>
      </c>
      <c r="K100" s="5">
        <v>135</v>
      </c>
    </row>
    <row r="101" spans="8:11">
      <c r="H101" s="5" t="s">
        <v>89</v>
      </c>
      <c r="I101" s="5" t="s">
        <v>81</v>
      </c>
      <c r="J101" s="37">
        <v>290887</v>
      </c>
      <c r="K101" s="5">
        <v>362</v>
      </c>
    </row>
    <row r="102" spans="8:11">
      <c r="H102" s="5" t="s">
        <v>35</v>
      </c>
      <c r="I102" s="5" t="s">
        <v>70</v>
      </c>
      <c r="J102" s="37">
        <v>147439</v>
      </c>
      <c r="K102" s="5">
        <v>482</v>
      </c>
    </row>
    <row r="103" spans="8:11">
      <c r="H103" s="5" t="s">
        <v>90</v>
      </c>
      <c r="I103" s="5" t="s">
        <v>59</v>
      </c>
      <c r="J103" s="37">
        <v>422099</v>
      </c>
      <c r="K103" s="5">
        <v>472</v>
      </c>
    </row>
    <row r="104" spans="8:11">
      <c r="H104" s="5" t="s">
        <v>91</v>
      </c>
      <c r="I104" s="5" t="s">
        <v>57</v>
      </c>
      <c r="J104" s="37">
        <v>497962</v>
      </c>
      <c r="K104" s="5">
        <v>415</v>
      </c>
    </row>
    <row r="105" spans="10:10">
      <c r="J105" s="5">
        <f>SUM(J80,J91,J99,J104)</f>
        <v>1311227</v>
      </c>
    </row>
  </sheetData>
  <mergeCells count="2">
    <mergeCell ref="F12:G12"/>
    <mergeCell ref="B82:C82"/>
  </mergeCells>
  <conditionalFormatting sqref="I32">
    <cfRule type="expression" dxfId="0" priority="1">
      <formula>$C$39=$I$32</formula>
    </cfRule>
  </conditionalFormatting>
  <conditionalFormatting sqref="I35">
    <cfRule type="expression" dxfId="0" priority="2">
      <formula>$C$39=$I$32</formula>
    </cfRule>
  </conditionalFormatting>
  <conditionalFormatting sqref="B32:I38">
    <cfRule type="expression" dxfId="0" priority="3">
      <formula>$I32=$C$39</formula>
    </cfRule>
  </conditionalFormatting>
  <dataValidations count="3">
    <dataValidation type="list" allowBlank="1" showInputMessage="1" showErrorMessage="1" sqref="B57">
      <formula1>$F$57:$F$61</formula1>
    </dataValidation>
    <dataValidation type="list" allowBlank="1" showInputMessage="1" showErrorMessage="1" sqref="B69">
      <formula1>$G$69:$G$73</formula1>
    </dataValidation>
    <dataValidation type="textLength" operator="equal" allowBlank="1" showInputMessage="1" showErrorMessage="1" errorTitle="Tamanho errado" error="O campo estado só pode ter 2 caracteres" sqref="G46">
      <formula1>2</formula1>
    </dataValidation>
  </dataValidations>
  <pageMargins left="0.511811024" right="0.511811024" top="0.787401575" bottom="0.787401575" header="0.31496062" footer="0.31496062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3"/>
  <sheetViews>
    <sheetView topLeftCell="A2" workbookViewId="0">
      <selection activeCell="A2" sqref="A2"/>
    </sheetView>
  </sheetViews>
  <sheetFormatPr defaultColWidth="9" defaultRowHeight="14.25"/>
  <cols>
    <col min="1" max="1" width="10.75" customWidth="1"/>
    <col min="2" max="2" width="7.125" customWidth="1"/>
    <col min="3" max="3" width="12.375" customWidth="1"/>
    <col min="4" max="4" width="12.625" customWidth="1"/>
    <col min="5" max="5" width="4.375" customWidth="1"/>
    <col min="6" max="6" width="3.5" customWidth="1"/>
    <col min="7" max="7" width="14.375" customWidth="1"/>
    <col min="8" max="8" width="7.875" customWidth="1"/>
    <col min="9" max="9" width="25.75" customWidth="1"/>
    <col min="10" max="10" width="17.125" customWidth="1"/>
    <col min="11" max="11" width="8.25" customWidth="1"/>
    <col min="12" max="12" width="11.75" style="3" customWidth="1"/>
    <col min="13" max="13" width="10.125" style="4" customWidth="1"/>
  </cols>
  <sheetData>
    <row r="1" spans="1:13">
      <c r="A1" t="s">
        <v>92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32</v>
      </c>
      <c r="L1" s="3" t="s">
        <v>102</v>
      </c>
      <c r="M1" s="4" t="s">
        <v>103</v>
      </c>
    </row>
    <row r="2" spans="1:13">
      <c r="A2" t="s">
        <v>104</v>
      </c>
      <c r="B2">
        <v>16</v>
      </c>
      <c r="C2">
        <v>43571</v>
      </c>
      <c r="D2" t="s">
        <v>105</v>
      </c>
      <c r="E2" t="s">
        <v>106</v>
      </c>
      <c r="F2">
        <v>1</v>
      </c>
      <c r="G2">
        <v>32963</v>
      </c>
      <c r="H2" t="s">
        <v>107</v>
      </c>
      <c r="I2" t="s">
        <v>108</v>
      </c>
      <c r="J2" t="s">
        <v>109</v>
      </c>
      <c r="K2" t="s">
        <v>35</v>
      </c>
      <c r="L2" s="3">
        <v>548</v>
      </c>
      <c r="M2" s="4">
        <v>43574</v>
      </c>
    </row>
    <row r="3" spans="1:13">
      <c r="A3" t="s">
        <v>104</v>
      </c>
      <c r="B3">
        <v>16</v>
      </c>
      <c r="C3">
        <v>43571</v>
      </c>
      <c r="D3" t="s">
        <v>110</v>
      </c>
      <c r="E3" t="s">
        <v>111</v>
      </c>
      <c r="F3">
        <v>1</v>
      </c>
      <c r="G3">
        <v>32963</v>
      </c>
      <c r="H3" t="s">
        <v>107</v>
      </c>
      <c r="I3" t="s">
        <v>108</v>
      </c>
      <c r="J3" t="s">
        <v>109</v>
      </c>
      <c r="K3" t="s">
        <v>35</v>
      </c>
      <c r="L3" s="3">
        <v>548</v>
      </c>
      <c r="M3" s="4">
        <v>43574</v>
      </c>
    </row>
    <row r="4" spans="1:13">
      <c r="A4" t="s">
        <v>104</v>
      </c>
      <c r="B4">
        <v>16</v>
      </c>
      <c r="C4">
        <v>43571</v>
      </c>
      <c r="D4" t="s">
        <v>112</v>
      </c>
      <c r="E4" t="s">
        <v>111</v>
      </c>
      <c r="F4">
        <v>1</v>
      </c>
      <c r="G4">
        <v>32963</v>
      </c>
      <c r="H4" t="s">
        <v>107</v>
      </c>
      <c r="I4" t="s">
        <v>108</v>
      </c>
      <c r="J4" t="s">
        <v>109</v>
      </c>
      <c r="K4" t="s">
        <v>35</v>
      </c>
      <c r="L4" s="3">
        <v>548</v>
      </c>
      <c r="M4" s="4">
        <v>43574</v>
      </c>
    </row>
    <row r="5" spans="1:13">
      <c r="A5" t="s">
        <v>113</v>
      </c>
      <c r="B5">
        <v>18</v>
      </c>
      <c r="C5">
        <v>43577</v>
      </c>
      <c r="D5" t="s">
        <v>114</v>
      </c>
      <c r="E5" t="s">
        <v>111</v>
      </c>
      <c r="F5">
        <v>2</v>
      </c>
      <c r="G5">
        <v>33230</v>
      </c>
      <c r="H5" t="s">
        <v>115</v>
      </c>
      <c r="I5" t="s">
        <v>116</v>
      </c>
      <c r="J5" t="s">
        <v>109</v>
      </c>
      <c r="K5" t="s">
        <v>35</v>
      </c>
      <c r="L5" s="3">
        <v>1010</v>
      </c>
      <c r="M5" s="4">
        <v>43580</v>
      </c>
    </row>
    <row r="6" spans="1:13">
      <c r="A6" t="s">
        <v>117</v>
      </c>
      <c r="B6">
        <v>6</v>
      </c>
      <c r="C6">
        <v>43582</v>
      </c>
      <c r="D6" t="s">
        <v>118</v>
      </c>
      <c r="E6" t="s">
        <v>106</v>
      </c>
      <c r="F6">
        <v>3</v>
      </c>
      <c r="G6">
        <v>33063</v>
      </c>
      <c r="H6" t="s">
        <v>119</v>
      </c>
      <c r="I6" t="s">
        <v>120</v>
      </c>
      <c r="J6" t="s">
        <v>109</v>
      </c>
      <c r="K6" t="s">
        <v>35</v>
      </c>
      <c r="L6" s="3">
        <v>1170</v>
      </c>
      <c r="M6" s="4">
        <v>43585</v>
      </c>
    </row>
    <row r="7" spans="1:13">
      <c r="A7" t="s">
        <v>121</v>
      </c>
      <c r="B7">
        <v>4</v>
      </c>
      <c r="C7">
        <v>43584</v>
      </c>
      <c r="D7" t="s">
        <v>122</v>
      </c>
      <c r="E7" t="s">
        <v>111</v>
      </c>
      <c r="F7">
        <v>4</v>
      </c>
      <c r="G7">
        <v>32883</v>
      </c>
      <c r="H7" t="s">
        <v>123</v>
      </c>
      <c r="I7" t="s">
        <v>124</v>
      </c>
      <c r="J7" t="s">
        <v>109</v>
      </c>
      <c r="K7" t="s">
        <v>35</v>
      </c>
      <c r="L7" s="3">
        <v>1219</v>
      </c>
      <c r="M7" s="4">
        <v>43587</v>
      </c>
    </row>
    <row r="8" spans="1:13">
      <c r="A8" t="s">
        <v>125</v>
      </c>
      <c r="B8">
        <v>6</v>
      </c>
      <c r="C8">
        <v>43582</v>
      </c>
      <c r="D8" t="s">
        <v>126</v>
      </c>
      <c r="E8" t="s">
        <v>106</v>
      </c>
      <c r="F8">
        <v>5</v>
      </c>
      <c r="G8">
        <v>33076</v>
      </c>
      <c r="H8" t="s">
        <v>127</v>
      </c>
      <c r="I8" t="s">
        <v>128</v>
      </c>
      <c r="J8" t="s">
        <v>109</v>
      </c>
      <c r="K8" t="s">
        <v>35</v>
      </c>
      <c r="L8" s="3">
        <v>1449</v>
      </c>
      <c r="M8" s="4">
        <v>43585</v>
      </c>
    </row>
    <row r="9" spans="1:13">
      <c r="A9" t="s">
        <v>129</v>
      </c>
      <c r="B9">
        <v>1</v>
      </c>
      <c r="C9">
        <v>43579</v>
      </c>
      <c r="D9" t="s">
        <v>130</v>
      </c>
      <c r="E9" t="s">
        <v>111</v>
      </c>
      <c r="F9">
        <v>6</v>
      </c>
      <c r="G9">
        <v>33179</v>
      </c>
      <c r="H9" t="s">
        <v>131</v>
      </c>
      <c r="I9" t="s">
        <v>132</v>
      </c>
      <c r="J9" t="s">
        <v>109</v>
      </c>
      <c r="K9" t="s">
        <v>35</v>
      </c>
      <c r="L9" s="3">
        <v>1344</v>
      </c>
      <c r="M9" s="4">
        <v>43582</v>
      </c>
    </row>
    <row r="10" spans="1:13">
      <c r="A10" t="s">
        <v>104</v>
      </c>
      <c r="B10">
        <v>17</v>
      </c>
      <c r="C10">
        <v>43584</v>
      </c>
      <c r="D10" t="s">
        <v>133</v>
      </c>
      <c r="E10" t="s">
        <v>106</v>
      </c>
      <c r="F10">
        <v>7</v>
      </c>
      <c r="G10">
        <v>32974</v>
      </c>
      <c r="H10" t="s">
        <v>107</v>
      </c>
      <c r="I10" t="s">
        <v>134</v>
      </c>
      <c r="J10" t="s">
        <v>109</v>
      </c>
      <c r="K10" t="s">
        <v>35</v>
      </c>
      <c r="L10" s="3">
        <v>689</v>
      </c>
      <c r="M10" s="4">
        <v>43587</v>
      </c>
    </row>
    <row r="11" spans="1:13">
      <c r="A11" t="s">
        <v>135</v>
      </c>
      <c r="B11">
        <v>6</v>
      </c>
      <c r="C11">
        <v>43583</v>
      </c>
      <c r="D11" t="s">
        <v>136</v>
      </c>
      <c r="E11" t="s">
        <v>111</v>
      </c>
      <c r="F11">
        <v>8</v>
      </c>
      <c r="G11">
        <v>32874</v>
      </c>
      <c r="H11" t="s">
        <v>137</v>
      </c>
      <c r="I11" t="s">
        <v>138</v>
      </c>
      <c r="J11" t="s">
        <v>109</v>
      </c>
      <c r="K11" t="s">
        <v>35</v>
      </c>
      <c r="L11" s="3">
        <v>837</v>
      </c>
      <c r="M11" s="4">
        <v>43586</v>
      </c>
    </row>
    <row r="12" spans="1:13">
      <c r="A12" t="s">
        <v>139</v>
      </c>
      <c r="B12">
        <v>2</v>
      </c>
      <c r="C12">
        <v>43589</v>
      </c>
      <c r="D12" t="s">
        <v>140</v>
      </c>
      <c r="E12" t="s">
        <v>106</v>
      </c>
      <c r="F12">
        <v>9</v>
      </c>
      <c r="G12">
        <v>33164</v>
      </c>
      <c r="H12" t="s">
        <v>131</v>
      </c>
      <c r="I12" t="s">
        <v>141</v>
      </c>
      <c r="J12" t="s">
        <v>109</v>
      </c>
      <c r="K12" t="s">
        <v>35</v>
      </c>
      <c r="L12" s="3">
        <v>1120</v>
      </c>
      <c r="M12" s="4">
        <v>43592</v>
      </c>
    </row>
    <row r="13" spans="1:13">
      <c r="A13" t="s">
        <v>142</v>
      </c>
      <c r="B13">
        <v>20</v>
      </c>
      <c r="C13">
        <v>43578</v>
      </c>
      <c r="D13" t="s">
        <v>143</v>
      </c>
      <c r="E13" t="s">
        <v>111</v>
      </c>
      <c r="F13">
        <v>10</v>
      </c>
      <c r="G13">
        <v>33056</v>
      </c>
      <c r="H13" t="s">
        <v>144</v>
      </c>
      <c r="I13" t="s">
        <v>145</v>
      </c>
      <c r="J13" t="s">
        <v>109</v>
      </c>
      <c r="K13" t="s">
        <v>35</v>
      </c>
      <c r="L13" s="3">
        <v>1099</v>
      </c>
      <c r="M13" s="4">
        <v>43581</v>
      </c>
    </row>
    <row r="14" spans="1:13">
      <c r="A14" t="s">
        <v>125</v>
      </c>
      <c r="B14">
        <v>11</v>
      </c>
      <c r="C14">
        <v>43587</v>
      </c>
      <c r="D14" t="s">
        <v>146</v>
      </c>
      <c r="E14" t="s">
        <v>106</v>
      </c>
      <c r="F14">
        <v>11</v>
      </c>
      <c r="G14">
        <v>32950</v>
      </c>
      <c r="H14" t="s">
        <v>147</v>
      </c>
      <c r="I14" t="s">
        <v>148</v>
      </c>
      <c r="J14" t="s">
        <v>109</v>
      </c>
      <c r="K14" t="s">
        <v>35</v>
      </c>
      <c r="L14" s="3">
        <v>1248</v>
      </c>
      <c r="M14" s="4">
        <v>43590</v>
      </c>
    </row>
    <row r="15" spans="1:13">
      <c r="A15" t="s">
        <v>149</v>
      </c>
      <c r="B15">
        <v>16</v>
      </c>
      <c r="C15">
        <v>43582</v>
      </c>
      <c r="D15" t="s">
        <v>150</v>
      </c>
      <c r="E15" t="s">
        <v>111</v>
      </c>
      <c r="F15">
        <v>12</v>
      </c>
      <c r="G15">
        <v>32940</v>
      </c>
      <c r="H15" t="s">
        <v>151</v>
      </c>
      <c r="I15" t="s">
        <v>152</v>
      </c>
      <c r="J15" t="s">
        <v>109</v>
      </c>
      <c r="K15" t="s">
        <v>35</v>
      </c>
      <c r="L15" s="3">
        <v>1217</v>
      </c>
      <c r="M15" s="4">
        <v>43585</v>
      </c>
    </row>
    <row r="16" spans="1:13">
      <c r="A16" t="s">
        <v>153</v>
      </c>
      <c r="B16">
        <v>11</v>
      </c>
      <c r="C16">
        <v>43578</v>
      </c>
      <c r="D16" t="s">
        <v>154</v>
      </c>
      <c r="E16" t="s">
        <v>106</v>
      </c>
      <c r="F16">
        <v>13</v>
      </c>
      <c r="G16">
        <v>33179</v>
      </c>
      <c r="H16" t="s">
        <v>155</v>
      </c>
      <c r="I16" t="s">
        <v>156</v>
      </c>
      <c r="J16" t="s">
        <v>109</v>
      </c>
      <c r="K16" t="s">
        <v>35</v>
      </c>
      <c r="L16" s="3">
        <v>699</v>
      </c>
      <c r="M16" s="4">
        <v>43581</v>
      </c>
    </row>
    <row r="17" spans="1:13">
      <c r="A17" t="s">
        <v>113</v>
      </c>
      <c r="B17">
        <v>13</v>
      </c>
      <c r="C17">
        <v>43579</v>
      </c>
      <c r="D17" t="s">
        <v>157</v>
      </c>
      <c r="E17" t="s">
        <v>111</v>
      </c>
      <c r="F17">
        <v>14</v>
      </c>
      <c r="G17">
        <v>33177</v>
      </c>
      <c r="H17" t="s">
        <v>158</v>
      </c>
      <c r="I17" t="s">
        <v>159</v>
      </c>
      <c r="J17" t="s">
        <v>109</v>
      </c>
      <c r="K17" t="s">
        <v>35</v>
      </c>
      <c r="L17" s="3">
        <v>1232</v>
      </c>
      <c r="M17" s="4">
        <v>43582</v>
      </c>
    </row>
    <row r="18" spans="1:13">
      <c r="A18" t="s">
        <v>160</v>
      </c>
      <c r="B18">
        <v>17</v>
      </c>
      <c r="C18">
        <v>43585</v>
      </c>
      <c r="D18" t="s">
        <v>161</v>
      </c>
      <c r="E18" t="s">
        <v>106</v>
      </c>
      <c r="F18">
        <v>15</v>
      </c>
      <c r="G18">
        <v>32927</v>
      </c>
      <c r="H18" t="s">
        <v>162</v>
      </c>
      <c r="I18" t="s">
        <v>163</v>
      </c>
      <c r="J18" t="s">
        <v>109</v>
      </c>
      <c r="K18" t="s">
        <v>35</v>
      </c>
      <c r="L18" s="3">
        <v>1497</v>
      </c>
      <c r="M18" s="4">
        <v>43588</v>
      </c>
    </row>
    <row r="19" spans="1:13">
      <c r="A19" t="s">
        <v>164</v>
      </c>
      <c r="B19">
        <v>2</v>
      </c>
      <c r="C19">
        <v>43575</v>
      </c>
      <c r="D19" t="s">
        <v>165</v>
      </c>
      <c r="E19" t="s">
        <v>111</v>
      </c>
      <c r="F19">
        <v>16</v>
      </c>
      <c r="G19">
        <v>32944</v>
      </c>
      <c r="H19" t="s">
        <v>166</v>
      </c>
      <c r="I19" t="s">
        <v>167</v>
      </c>
      <c r="J19" t="s">
        <v>109</v>
      </c>
      <c r="K19" t="s">
        <v>35</v>
      </c>
      <c r="L19" s="3">
        <v>1265</v>
      </c>
      <c r="M19" s="4">
        <v>43578</v>
      </c>
    </row>
    <row r="20" spans="1:13">
      <c r="A20" t="s">
        <v>125</v>
      </c>
      <c r="B20">
        <v>20</v>
      </c>
      <c r="C20">
        <v>43577</v>
      </c>
      <c r="D20" t="s">
        <v>168</v>
      </c>
      <c r="E20" t="s">
        <v>106</v>
      </c>
      <c r="F20">
        <v>17</v>
      </c>
      <c r="G20">
        <v>33109</v>
      </c>
      <c r="H20" t="s">
        <v>169</v>
      </c>
      <c r="I20" t="s">
        <v>170</v>
      </c>
      <c r="J20" t="s">
        <v>109</v>
      </c>
      <c r="K20" t="s">
        <v>35</v>
      </c>
      <c r="L20" s="3">
        <v>595</v>
      </c>
      <c r="M20" s="4">
        <v>43580</v>
      </c>
    </row>
    <row r="21" spans="1:13">
      <c r="A21" t="s">
        <v>129</v>
      </c>
      <c r="B21">
        <v>15</v>
      </c>
      <c r="C21">
        <v>43591</v>
      </c>
      <c r="D21" t="s">
        <v>171</v>
      </c>
      <c r="E21" t="s">
        <v>111</v>
      </c>
      <c r="F21">
        <v>18</v>
      </c>
      <c r="G21">
        <v>33082</v>
      </c>
      <c r="H21" t="s">
        <v>172</v>
      </c>
      <c r="I21" t="s">
        <v>173</v>
      </c>
      <c r="J21" t="s">
        <v>109</v>
      </c>
      <c r="K21" t="s">
        <v>35</v>
      </c>
      <c r="L21" s="3">
        <v>554</v>
      </c>
      <c r="M21" s="4">
        <v>43594</v>
      </c>
    </row>
    <row r="22" spans="1:13">
      <c r="A22" t="s">
        <v>153</v>
      </c>
      <c r="B22">
        <v>10</v>
      </c>
      <c r="C22">
        <v>43579</v>
      </c>
      <c r="D22" t="s">
        <v>174</v>
      </c>
      <c r="E22" t="s">
        <v>106</v>
      </c>
      <c r="F22">
        <v>19</v>
      </c>
      <c r="G22">
        <v>32928</v>
      </c>
      <c r="H22" t="s">
        <v>127</v>
      </c>
      <c r="I22" t="s">
        <v>175</v>
      </c>
      <c r="J22" t="s">
        <v>109</v>
      </c>
      <c r="K22" t="s">
        <v>35</v>
      </c>
      <c r="L22" s="3">
        <v>1268</v>
      </c>
      <c r="M22" s="4">
        <v>43582</v>
      </c>
    </row>
    <row r="23" spans="1:13">
      <c r="A23" t="s">
        <v>135</v>
      </c>
      <c r="B23">
        <v>5</v>
      </c>
      <c r="C23">
        <v>43572</v>
      </c>
      <c r="D23" t="s">
        <v>176</v>
      </c>
      <c r="E23" t="s">
        <v>111</v>
      </c>
      <c r="F23">
        <v>20</v>
      </c>
      <c r="G23">
        <v>33186</v>
      </c>
      <c r="H23" t="s">
        <v>177</v>
      </c>
      <c r="I23" t="s">
        <v>178</v>
      </c>
      <c r="J23" t="s">
        <v>109</v>
      </c>
      <c r="K23" t="s">
        <v>35</v>
      </c>
      <c r="L23" s="3">
        <v>930</v>
      </c>
      <c r="M23" s="4">
        <v>43575</v>
      </c>
    </row>
    <row r="24" spans="1:13">
      <c r="A24" t="s">
        <v>139</v>
      </c>
      <c r="B24">
        <v>14</v>
      </c>
      <c r="C24">
        <v>43587</v>
      </c>
      <c r="D24" t="s">
        <v>179</v>
      </c>
      <c r="E24" t="s">
        <v>106</v>
      </c>
      <c r="F24">
        <v>21</v>
      </c>
      <c r="G24">
        <v>33014</v>
      </c>
      <c r="H24" t="s">
        <v>123</v>
      </c>
      <c r="I24" t="s">
        <v>180</v>
      </c>
      <c r="J24" t="s">
        <v>109</v>
      </c>
      <c r="K24" t="s">
        <v>35</v>
      </c>
      <c r="L24" s="3">
        <v>1462</v>
      </c>
      <c r="M24" s="4">
        <v>43590</v>
      </c>
    </row>
    <row r="25" spans="1:13">
      <c r="A25" t="s">
        <v>142</v>
      </c>
      <c r="B25">
        <v>7</v>
      </c>
      <c r="C25">
        <v>43580</v>
      </c>
      <c r="D25" t="s">
        <v>181</v>
      </c>
      <c r="E25" t="s">
        <v>111</v>
      </c>
      <c r="F25">
        <v>22</v>
      </c>
      <c r="G25">
        <v>33099</v>
      </c>
      <c r="H25" t="s">
        <v>182</v>
      </c>
      <c r="I25" t="s">
        <v>183</v>
      </c>
      <c r="J25" t="s">
        <v>109</v>
      </c>
      <c r="K25" t="s">
        <v>35</v>
      </c>
      <c r="L25" s="3">
        <v>1129</v>
      </c>
      <c r="M25" s="4">
        <v>43583</v>
      </c>
    </row>
    <row r="26" spans="1:13">
      <c r="A26" t="s">
        <v>184</v>
      </c>
      <c r="B26">
        <v>14</v>
      </c>
      <c r="C26">
        <v>43581</v>
      </c>
      <c r="D26" t="s">
        <v>185</v>
      </c>
      <c r="E26" t="s">
        <v>106</v>
      </c>
      <c r="F26">
        <v>23</v>
      </c>
      <c r="G26">
        <v>33093</v>
      </c>
      <c r="H26" t="s">
        <v>119</v>
      </c>
      <c r="I26" t="s">
        <v>186</v>
      </c>
      <c r="J26" t="s">
        <v>109</v>
      </c>
      <c r="K26" t="s">
        <v>35</v>
      </c>
      <c r="L26" s="3">
        <v>802</v>
      </c>
      <c r="M26" s="4">
        <v>43584</v>
      </c>
    </row>
    <row r="27" spans="1:13">
      <c r="A27" t="s">
        <v>129</v>
      </c>
      <c r="B27">
        <v>19</v>
      </c>
      <c r="C27">
        <v>43584</v>
      </c>
      <c r="D27" t="s">
        <v>187</v>
      </c>
      <c r="E27" t="s">
        <v>111</v>
      </c>
      <c r="F27">
        <v>24</v>
      </c>
      <c r="G27">
        <v>32937</v>
      </c>
      <c r="H27" t="s">
        <v>123</v>
      </c>
      <c r="I27" t="s">
        <v>188</v>
      </c>
      <c r="J27" t="s">
        <v>109</v>
      </c>
      <c r="K27" t="s">
        <v>35</v>
      </c>
      <c r="L27" s="3">
        <v>697</v>
      </c>
      <c r="M27" s="4">
        <v>43587</v>
      </c>
    </row>
    <row r="28" spans="1:13">
      <c r="A28" t="s">
        <v>189</v>
      </c>
      <c r="B28">
        <v>9</v>
      </c>
      <c r="C28">
        <v>43578</v>
      </c>
      <c r="D28" t="s">
        <v>190</v>
      </c>
      <c r="E28" t="s">
        <v>106</v>
      </c>
      <c r="F28">
        <v>25</v>
      </c>
      <c r="G28">
        <v>32986</v>
      </c>
      <c r="H28" t="s">
        <v>191</v>
      </c>
      <c r="I28" t="s">
        <v>192</v>
      </c>
      <c r="J28" t="s">
        <v>109</v>
      </c>
      <c r="K28" t="s">
        <v>35</v>
      </c>
      <c r="L28" s="3">
        <v>931</v>
      </c>
      <c r="M28" s="4">
        <v>43581</v>
      </c>
    </row>
    <row r="29" spans="1:13">
      <c r="A29" t="s">
        <v>135</v>
      </c>
      <c r="B29">
        <v>3</v>
      </c>
      <c r="C29">
        <v>43588</v>
      </c>
      <c r="D29" t="s">
        <v>193</v>
      </c>
      <c r="E29" t="s">
        <v>111</v>
      </c>
      <c r="F29">
        <v>26</v>
      </c>
      <c r="G29">
        <v>33019</v>
      </c>
      <c r="H29" t="s">
        <v>194</v>
      </c>
      <c r="I29" t="s">
        <v>195</v>
      </c>
      <c r="J29" t="s">
        <v>109</v>
      </c>
      <c r="K29" t="s">
        <v>35</v>
      </c>
      <c r="L29" s="3">
        <v>479</v>
      </c>
      <c r="M29" s="4">
        <v>43591</v>
      </c>
    </row>
    <row r="30" spans="1:13">
      <c r="A30" t="s">
        <v>117</v>
      </c>
      <c r="B30">
        <v>8</v>
      </c>
      <c r="C30">
        <v>43581</v>
      </c>
      <c r="D30" t="s">
        <v>196</v>
      </c>
      <c r="E30" t="s">
        <v>106</v>
      </c>
      <c r="F30">
        <v>27</v>
      </c>
      <c r="G30">
        <v>33068</v>
      </c>
      <c r="H30" t="s">
        <v>197</v>
      </c>
      <c r="I30" t="s">
        <v>198</v>
      </c>
      <c r="J30" t="s">
        <v>109</v>
      </c>
      <c r="K30" t="s">
        <v>35</v>
      </c>
      <c r="L30" s="3">
        <v>833</v>
      </c>
      <c r="M30" s="4">
        <v>43584</v>
      </c>
    </row>
    <row r="31" spans="1:13">
      <c r="A31" t="s">
        <v>121</v>
      </c>
      <c r="B31">
        <v>16</v>
      </c>
      <c r="C31">
        <v>43581</v>
      </c>
      <c r="D31" t="s">
        <v>199</v>
      </c>
      <c r="E31" t="s">
        <v>111</v>
      </c>
      <c r="F31">
        <v>28</v>
      </c>
      <c r="G31">
        <v>33009</v>
      </c>
      <c r="H31" t="s">
        <v>162</v>
      </c>
      <c r="I31" t="s">
        <v>200</v>
      </c>
      <c r="J31" t="s">
        <v>109</v>
      </c>
      <c r="K31" t="s">
        <v>35</v>
      </c>
      <c r="L31" s="3">
        <v>483</v>
      </c>
      <c r="M31" s="4">
        <v>43584</v>
      </c>
    </row>
    <row r="32" spans="1:13">
      <c r="A32" t="s">
        <v>125</v>
      </c>
      <c r="B32">
        <v>5</v>
      </c>
      <c r="C32">
        <v>43573</v>
      </c>
      <c r="D32" t="s">
        <v>201</v>
      </c>
      <c r="E32" t="s">
        <v>106</v>
      </c>
      <c r="F32">
        <v>29</v>
      </c>
      <c r="G32">
        <v>32874</v>
      </c>
      <c r="H32" t="s">
        <v>202</v>
      </c>
      <c r="I32" t="s">
        <v>203</v>
      </c>
      <c r="J32" t="s">
        <v>109</v>
      </c>
      <c r="K32" t="s">
        <v>35</v>
      </c>
      <c r="L32" s="3">
        <v>675</v>
      </c>
      <c r="M32" s="4">
        <v>43576</v>
      </c>
    </row>
    <row r="33" spans="1:13">
      <c r="A33" t="s">
        <v>149</v>
      </c>
      <c r="B33">
        <v>8</v>
      </c>
      <c r="C33">
        <v>43575</v>
      </c>
      <c r="D33" t="s">
        <v>204</v>
      </c>
      <c r="E33" t="s">
        <v>111</v>
      </c>
      <c r="F33">
        <v>30</v>
      </c>
      <c r="G33">
        <v>33159</v>
      </c>
      <c r="H33" t="s">
        <v>169</v>
      </c>
      <c r="I33" t="s">
        <v>205</v>
      </c>
      <c r="J33" t="s">
        <v>109</v>
      </c>
      <c r="K33" t="s">
        <v>35</v>
      </c>
      <c r="L33" s="3">
        <v>571</v>
      </c>
      <c r="M33" s="4">
        <v>43578</v>
      </c>
    </row>
    <row r="34" spans="1:13">
      <c r="A34" t="s">
        <v>153</v>
      </c>
      <c r="B34">
        <v>1</v>
      </c>
      <c r="C34">
        <v>43578</v>
      </c>
      <c r="D34" t="s">
        <v>206</v>
      </c>
      <c r="E34" t="s">
        <v>106</v>
      </c>
      <c r="F34">
        <v>31</v>
      </c>
      <c r="G34">
        <v>33019</v>
      </c>
      <c r="H34" t="s">
        <v>207</v>
      </c>
      <c r="I34" t="s">
        <v>208</v>
      </c>
      <c r="J34" t="s">
        <v>109</v>
      </c>
      <c r="K34" t="s">
        <v>35</v>
      </c>
      <c r="L34" s="3">
        <v>756</v>
      </c>
      <c r="M34" s="4">
        <v>43581</v>
      </c>
    </row>
    <row r="35" spans="1:13">
      <c r="A35" t="s">
        <v>209</v>
      </c>
      <c r="B35">
        <v>18</v>
      </c>
      <c r="C35">
        <v>43582</v>
      </c>
      <c r="D35" t="s">
        <v>210</v>
      </c>
      <c r="E35" t="s">
        <v>111</v>
      </c>
      <c r="F35">
        <v>32</v>
      </c>
      <c r="G35">
        <v>33129</v>
      </c>
      <c r="H35" t="s">
        <v>211</v>
      </c>
      <c r="I35" t="s">
        <v>212</v>
      </c>
      <c r="J35" t="s">
        <v>109</v>
      </c>
      <c r="K35" t="s">
        <v>35</v>
      </c>
      <c r="L35" s="3">
        <v>489</v>
      </c>
      <c r="M35" s="4">
        <v>43585</v>
      </c>
    </row>
    <row r="36" spans="1:13">
      <c r="A36" t="s">
        <v>117</v>
      </c>
      <c r="B36">
        <v>2</v>
      </c>
      <c r="C36">
        <v>43579</v>
      </c>
      <c r="D36" t="s">
        <v>213</v>
      </c>
      <c r="E36" t="s">
        <v>106</v>
      </c>
      <c r="F36">
        <v>33</v>
      </c>
      <c r="G36">
        <v>33117</v>
      </c>
      <c r="H36" t="s">
        <v>214</v>
      </c>
      <c r="I36" t="s">
        <v>215</v>
      </c>
      <c r="J36" t="s">
        <v>109</v>
      </c>
      <c r="K36" t="s">
        <v>35</v>
      </c>
      <c r="L36" s="3">
        <v>874</v>
      </c>
      <c r="M36" s="4">
        <v>43582</v>
      </c>
    </row>
    <row r="37" spans="1:13">
      <c r="A37" t="s">
        <v>142</v>
      </c>
      <c r="B37">
        <v>11</v>
      </c>
      <c r="C37">
        <v>43571</v>
      </c>
      <c r="D37" t="s">
        <v>216</v>
      </c>
      <c r="E37" t="s">
        <v>111</v>
      </c>
      <c r="F37">
        <v>34</v>
      </c>
      <c r="G37">
        <v>32877</v>
      </c>
      <c r="H37" t="s">
        <v>127</v>
      </c>
      <c r="I37" t="s">
        <v>217</v>
      </c>
      <c r="J37" t="s">
        <v>109</v>
      </c>
      <c r="K37" t="s">
        <v>35</v>
      </c>
      <c r="L37" s="3">
        <v>524</v>
      </c>
      <c r="M37" s="4">
        <v>43574</v>
      </c>
    </row>
    <row r="38" spans="1:13">
      <c r="A38" t="s">
        <v>218</v>
      </c>
      <c r="B38">
        <v>15</v>
      </c>
      <c r="C38">
        <v>43576</v>
      </c>
      <c r="D38" t="s">
        <v>219</v>
      </c>
      <c r="E38" t="s">
        <v>106</v>
      </c>
      <c r="F38">
        <v>35</v>
      </c>
      <c r="G38">
        <v>32997</v>
      </c>
      <c r="H38" t="s">
        <v>220</v>
      </c>
      <c r="I38" t="s">
        <v>221</v>
      </c>
      <c r="J38" t="s">
        <v>109</v>
      </c>
      <c r="K38" t="s">
        <v>35</v>
      </c>
      <c r="L38" s="3">
        <v>1110</v>
      </c>
      <c r="M38" s="4">
        <v>43579</v>
      </c>
    </row>
    <row r="39" spans="1:13">
      <c r="A39" t="s">
        <v>149</v>
      </c>
      <c r="B39">
        <v>2</v>
      </c>
      <c r="C39">
        <v>43571</v>
      </c>
      <c r="D39" t="s">
        <v>222</v>
      </c>
      <c r="E39" t="s">
        <v>111</v>
      </c>
      <c r="F39">
        <v>36</v>
      </c>
      <c r="G39">
        <v>33044</v>
      </c>
      <c r="H39" t="s">
        <v>166</v>
      </c>
      <c r="I39" t="s">
        <v>223</v>
      </c>
      <c r="J39" t="s">
        <v>109</v>
      </c>
      <c r="K39" t="s">
        <v>35</v>
      </c>
      <c r="L39" s="3">
        <v>1429</v>
      </c>
      <c r="M39" s="4">
        <v>43574</v>
      </c>
    </row>
    <row r="40" spans="1:13">
      <c r="A40" t="s">
        <v>153</v>
      </c>
      <c r="B40">
        <v>10</v>
      </c>
      <c r="C40">
        <v>43574</v>
      </c>
      <c r="D40" t="s">
        <v>224</v>
      </c>
      <c r="E40" t="s">
        <v>106</v>
      </c>
      <c r="F40">
        <v>37</v>
      </c>
      <c r="G40">
        <v>33049</v>
      </c>
      <c r="H40" t="s">
        <v>225</v>
      </c>
      <c r="I40" t="s">
        <v>226</v>
      </c>
      <c r="J40" t="s">
        <v>109</v>
      </c>
      <c r="K40" t="s">
        <v>35</v>
      </c>
      <c r="L40" s="3">
        <v>864</v>
      </c>
      <c r="M40" s="4">
        <v>43577</v>
      </c>
    </row>
    <row r="41" spans="1:13">
      <c r="A41" t="s">
        <v>209</v>
      </c>
      <c r="B41">
        <v>12</v>
      </c>
      <c r="C41">
        <v>43574</v>
      </c>
      <c r="D41" t="s">
        <v>227</v>
      </c>
      <c r="E41" t="s">
        <v>111</v>
      </c>
      <c r="F41">
        <v>38</v>
      </c>
      <c r="G41">
        <v>32989</v>
      </c>
      <c r="H41" t="s">
        <v>228</v>
      </c>
      <c r="I41" t="s">
        <v>229</v>
      </c>
      <c r="J41" t="s">
        <v>109</v>
      </c>
      <c r="K41" t="s">
        <v>35</v>
      </c>
      <c r="L41" s="3">
        <v>806</v>
      </c>
      <c r="M41" s="4">
        <v>43577</v>
      </c>
    </row>
    <row r="42" spans="1:13">
      <c r="A42" t="s">
        <v>139</v>
      </c>
      <c r="B42">
        <v>20</v>
      </c>
      <c r="C42">
        <v>43578</v>
      </c>
      <c r="D42" t="s">
        <v>230</v>
      </c>
      <c r="E42" t="s">
        <v>106</v>
      </c>
      <c r="F42">
        <v>39</v>
      </c>
      <c r="G42">
        <v>32985</v>
      </c>
      <c r="H42" t="s">
        <v>231</v>
      </c>
      <c r="I42" t="s">
        <v>232</v>
      </c>
      <c r="J42" t="s">
        <v>109</v>
      </c>
      <c r="K42" t="s">
        <v>35</v>
      </c>
      <c r="L42" s="3">
        <v>896</v>
      </c>
      <c r="M42" s="4">
        <v>43581</v>
      </c>
    </row>
    <row r="43" spans="1:13">
      <c r="A43" t="s">
        <v>164</v>
      </c>
      <c r="B43">
        <v>3</v>
      </c>
      <c r="C43">
        <v>43572</v>
      </c>
      <c r="D43" t="s">
        <v>233</v>
      </c>
      <c r="E43" t="s">
        <v>111</v>
      </c>
      <c r="F43">
        <v>40</v>
      </c>
      <c r="G43">
        <v>32998</v>
      </c>
      <c r="H43" t="s">
        <v>191</v>
      </c>
      <c r="I43" t="s">
        <v>234</v>
      </c>
      <c r="J43" t="s">
        <v>109</v>
      </c>
      <c r="K43" t="s">
        <v>35</v>
      </c>
      <c r="L43" s="3">
        <v>695</v>
      </c>
      <c r="M43" s="4">
        <v>43575</v>
      </c>
    </row>
    <row r="44" spans="1:13">
      <c r="A44" t="s">
        <v>184</v>
      </c>
      <c r="B44">
        <v>6</v>
      </c>
      <c r="C44">
        <v>43571</v>
      </c>
      <c r="D44" t="s">
        <v>235</v>
      </c>
      <c r="E44" t="s">
        <v>106</v>
      </c>
      <c r="F44">
        <v>41</v>
      </c>
      <c r="G44">
        <v>33084</v>
      </c>
      <c r="H44" t="s">
        <v>207</v>
      </c>
      <c r="I44" t="s">
        <v>236</v>
      </c>
      <c r="J44" t="s">
        <v>109</v>
      </c>
      <c r="K44" t="s">
        <v>35</v>
      </c>
      <c r="L44" s="3">
        <v>678</v>
      </c>
      <c r="M44" s="4">
        <v>43574</v>
      </c>
    </row>
    <row r="45" spans="1:13">
      <c r="A45" t="s">
        <v>149</v>
      </c>
      <c r="B45">
        <v>1</v>
      </c>
      <c r="C45">
        <v>43589</v>
      </c>
      <c r="D45" t="s">
        <v>237</v>
      </c>
      <c r="E45" t="s">
        <v>111</v>
      </c>
      <c r="F45">
        <v>42</v>
      </c>
      <c r="G45">
        <v>33022</v>
      </c>
      <c r="H45" t="s">
        <v>194</v>
      </c>
      <c r="I45" t="s">
        <v>238</v>
      </c>
      <c r="J45" t="s">
        <v>109</v>
      </c>
      <c r="K45" t="s">
        <v>35</v>
      </c>
      <c r="L45" s="3">
        <v>474</v>
      </c>
      <c r="M45" s="4">
        <v>43592</v>
      </c>
    </row>
    <row r="46" spans="1:13">
      <c r="A46" t="s">
        <v>104</v>
      </c>
      <c r="B46">
        <v>7</v>
      </c>
      <c r="C46">
        <v>43585</v>
      </c>
      <c r="D46" t="s">
        <v>239</v>
      </c>
      <c r="E46" t="s">
        <v>106</v>
      </c>
      <c r="F46">
        <v>43</v>
      </c>
      <c r="G46">
        <v>33117</v>
      </c>
      <c r="H46" t="s">
        <v>220</v>
      </c>
      <c r="I46" t="s">
        <v>240</v>
      </c>
      <c r="J46" t="s">
        <v>109</v>
      </c>
      <c r="K46" t="s">
        <v>35</v>
      </c>
      <c r="L46" s="3">
        <v>1264</v>
      </c>
      <c r="M46" s="4">
        <v>43588</v>
      </c>
    </row>
    <row r="47" spans="1:13">
      <c r="A47" t="s">
        <v>209</v>
      </c>
      <c r="B47">
        <v>9</v>
      </c>
      <c r="C47">
        <v>43571</v>
      </c>
      <c r="D47" t="s">
        <v>241</v>
      </c>
      <c r="E47" t="s">
        <v>111</v>
      </c>
      <c r="F47">
        <v>44</v>
      </c>
      <c r="G47">
        <v>33168</v>
      </c>
      <c r="H47" t="s">
        <v>242</v>
      </c>
      <c r="I47" t="s">
        <v>243</v>
      </c>
      <c r="J47" t="s">
        <v>109</v>
      </c>
      <c r="K47" t="s">
        <v>35</v>
      </c>
      <c r="L47" s="3">
        <v>1191</v>
      </c>
      <c r="M47" s="4">
        <v>43574</v>
      </c>
    </row>
    <row r="48" spans="1:13">
      <c r="A48" t="s">
        <v>160</v>
      </c>
      <c r="B48">
        <v>15</v>
      </c>
      <c r="C48">
        <v>43578</v>
      </c>
      <c r="D48" t="s">
        <v>244</v>
      </c>
      <c r="E48" t="s">
        <v>106</v>
      </c>
      <c r="F48">
        <v>45</v>
      </c>
      <c r="G48">
        <v>33211</v>
      </c>
      <c r="H48" t="s">
        <v>245</v>
      </c>
      <c r="I48" t="s">
        <v>246</v>
      </c>
      <c r="J48" t="s">
        <v>109</v>
      </c>
      <c r="K48" t="s">
        <v>35</v>
      </c>
      <c r="L48" s="3">
        <v>1155</v>
      </c>
      <c r="M48" s="4">
        <v>43581</v>
      </c>
    </row>
    <row r="49" spans="1:13">
      <c r="A49" t="s">
        <v>121</v>
      </c>
      <c r="B49">
        <v>4</v>
      </c>
      <c r="C49">
        <v>43580</v>
      </c>
      <c r="D49" t="s">
        <v>247</v>
      </c>
      <c r="E49" t="s">
        <v>111</v>
      </c>
      <c r="F49">
        <v>46</v>
      </c>
      <c r="G49">
        <v>33004</v>
      </c>
      <c r="H49" t="s">
        <v>248</v>
      </c>
      <c r="I49" t="s">
        <v>249</v>
      </c>
      <c r="J49" t="s">
        <v>109</v>
      </c>
      <c r="K49" t="s">
        <v>35</v>
      </c>
      <c r="L49" s="3">
        <v>1298</v>
      </c>
      <c r="M49" s="4">
        <v>43583</v>
      </c>
    </row>
    <row r="50" spans="1:13">
      <c r="A50" t="s">
        <v>125</v>
      </c>
      <c r="B50">
        <v>20</v>
      </c>
      <c r="C50">
        <v>43586</v>
      </c>
      <c r="D50" t="s">
        <v>250</v>
      </c>
      <c r="E50" t="s">
        <v>106</v>
      </c>
      <c r="F50">
        <v>47</v>
      </c>
      <c r="G50">
        <v>33174</v>
      </c>
      <c r="H50" t="s">
        <v>251</v>
      </c>
      <c r="I50" t="s">
        <v>252</v>
      </c>
      <c r="J50" t="s">
        <v>109</v>
      </c>
      <c r="K50" t="s">
        <v>35</v>
      </c>
      <c r="L50" s="3">
        <v>537</v>
      </c>
      <c r="M50" s="4">
        <v>43589</v>
      </c>
    </row>
    <row r="51" spans="1:13">
      <c r="A51" t="s">
        <v>149</v>
      </c>
      <c r="B51">
        <v>11</v>
      </c>
      <c r="C51">
        <v>43581</v>
      </c>
      <c r="D51" t="s">
        <v>253</v>
      </c>
      <c r="E51" t="s">
        <v>111</v>
      </c>
      <c r="F51">
        <v>48</v>
      </c>
      <c r="G51">
        <v>32880</v>
      </c>
      <c r="H51" t="s">
        <v>254</v>
      </c>
      <c r="I51" t="s">
        <v>255</v>
      </c>
      <c r="J51" t="s">
        <v>109</v>
      </c>
      <c r="K51" t="s">
        <v>35</v>
      </c>
      <c r="L51" s="3">
        <v>1169</v>
      </c>
      <c r="M51" s="4">
        <v>43584</v>
      </c>
    </row>
    <row r="52" spans="1:13">
      <c r="A52" t="s">
        <v>153</v>
      </c>
      <c r="B52">
        <v>7</v>
      </c>
      <c r="C52">
        <v>43575</v>
      </c>
      <c r="D52" t="s">
        <v>256</v>
      </c>
      <c r="E52" t="s">
        <v>106</v>
      </c>
      <c r="F52">
        <v>49</v>
      </c>
      <c r="G52">
        <v>33092</v>
      </c>
      <c r="H52" t="s">
        <v>257</v>
      </c>
      <c r="I52" t="s">
        <v>258</v>
      </c>
      <c r="J52" t="s">
        <v>109</v>
      </c>
      <c r="K52" t="s">
        <v>35</v>
      </c>
      <c r="L52" s="3">
        <v>673</v>
      </c>
      <c r="M52" s="4">
        <v>43578</v>
      </c>
    </row>
    <row r="53" spans="1:13">
      <c r="A53" t="s">
        <v>135</v>
      </c>
      <c r="B53">
        <v>4</v>
      </c>
      <c r="C53">
        <v>43573</v>
      </c>
      <c r="D53" t="s">
        <v>259</v>
      </c>
      <c r="E53" t="s">
        <v>111</v>
      </c>
      <c r="F53">
        <v>50</v>
      </c>
      <c r="G53">
        <v>32905</v>
      </c>
      <c r="H53" t="s">
        <v>211</v>
      </c>
      <c r="I53" t="s">
        <v>260</v>
      </c>
      <c r="J53" t="s">
        <v>109</v>
      </c>
      <c r="K53" t="s">
        <v>35</v>
      </c>
      <c r="L53" s="3">
        <v>1482</v>
      </c>
      <c r="M53" s="4">
        <v>43576</v>
      </c>
    </row>
    <row r="54" spans="1:13">
      <c r="A54" t="s">
        <v>160</v>
      </c>
      <c r="B54">
        <v>15</v>
      </c>
      <c r="C54">
        <v>43588</v>
      </c>
      <c r="D54" t="s">
        <v>261</v>
      </c>
      <c r="E54" t="s">
        <v>106</v>
      </c>
      <c r="F54">
        <v>51</v>
      </c>
      <c r="G54">
        <v>32891</v>
      </c>
      <c r="H54" t="s">
        <v>262</v>
      </c>
      <c r="I54" t="s">
        <v>263</v>
      </c>
      <c r="J54" t="s">
        <v>109</v>
      </c>
      <c r="K54" t="s">
        <v>35</v>
      </c>
      <c r="L54" s="3">
        <v>851</v>
      </c>
      <c r="M54" s="4">
        <v>43591</v>
      </c>
    </row>
    <row r="55" spans="1:13">
      <c r="A55" t="s">
        <v>121</v>
      </c>
      <c r="B55">
        <v>18</v>
      </c>
      <c r="C55">
        <v>43583</v>
      </c>
      <c r="D55" t="s">
        <v>264</v>
      </c>
      <c r="E55" t="s">
        <v>111</v>
      </c>
      <c r="F55">
        <v>52</v>
      </c>
      <c r="G55">
        <v>33004</v>
      </c>
      <c r="H55" t="s">
        <v>115</v>
      </c>
      <c r="I55" t="s">
        <v>265</v>
      </c>
      <c r="J55" t="s">
        <v>109</v>
      </c>
      <c r="K55" t="s">
        <v>35</v>
      </c>
      <c r="L55" s="3">
        <v>957</v>
      </c>
      <c r="M55" s="4">
        <v>43586</v>
      </c>
    </row>
    <row r="56" spans="1:13">
      <c r="A56" t="s">
        <v>125</v>
      </c>
      <c r="B56">
        <v>10</v>
      </c>
      <c r="C56">
        <v>43582</v>
      </c>
      <c r="D56" t="s">
        <v>266</v>
      </c>
      <c r="E56" t="s">
        <v>106</v>
      </c>
      <c r="F56">
        <v>53</v>
      </c>
      <c r="G56">
        <v>33131</v>
      </c>
      <c r="H56" t="s">
        <v>267</v>
      </c>
      <c r="I56" t="s">
        <v>268</v>
      </c>
      <c r="J56" t="s">
        <v>109</v>
      </c>
      <c r="K56" t="s">
        <v>35</v>
      </c>
      <c r="L56" s="3">
        <v>568</v>
      </c>
      <c r="M56" s="4">
        <v>43585</v>
      </c>
    </row>
    <row r="57" spans="1:13">
      <c r="A57" t="s">
        <v>269</v>
      </c>
      <c r="B57">
        <v>7</v>
      </c>
      <c r="C57">
        <v>43591</v>
      </c>
      <c r="D57" t="s">
        <v>270</v>
      </c>
      <c r="E57" t="s">
        <v>111</v>
      </c>
      <c r="F57">
        <v>54</v>
      </c>
      <c r="G57">
        <v>33106</v>
      </c>
      <c r="H57" t="s">
        <v>254</v>
      </c>
      <c r="I57" t="s">
        <v>271</v>
      </c>
      <c r="J57" t="s">
        <v>109</v>
      </c>
      <c r="K57" t="s">
        <v>35</v>
      </c>
      <c r="L57" s="3">
        <v>1181</v>
      </c>
      <c r="M57" s="4">
        <v>43594</v>
      </c>
    </row>
    <row r="58" spans="1:13">
      <c r="A58" t="s">
        <v>189</v>
      </c>
      <c r="B58">
        <v>9</v>
      </c>
      <c r="C58">
        <v>43578</v>
      </c>
      <c r="D58" t="s">
        <v>272</v>
      </c>
      <c r="E58" t="s">
        <v>106</v>
      </c>
      <c r="F58">
        <v>55</v>
      </c>
      <c r="G58">
        <v>32923</v>
      </c>
      <c r="H58" t="s">
        <v>273</v>
      </c>
      <c r="I58" t="s">
        <v>274</v>
      </c>
      <c r="J58" t="s">
        <v>109</v>
      </c>
      <c r="K58" t="s">
        <v>35</v>
      </c>
      <c r="L58" s="3">
        <v>1388</v>
      </c>
      <c r="M58" s="4">
        <v>43581</v>
      </c>
    </row>
    <row r="59" spans="1:13">
      <c r="A59" t="s">
        <v>113</v>
      </c>
      <c r="B59">
        <v>12</v>
      </c>
      <c r="C59">
        <v>43573</v>
      </c>
      <c r="D59" t="s">
        <v>275</v>
      </c>
      <c r="E59" t="s">
        <v>111</v>
      </c>
      <c r="F59">
        <v>56</v>
      </c>
      <c r="G59">
        <v>32955</v>
      </c>
      <c r="H59" t="s">
        <v>276</v>
      </c>
      <c r="I59" t="s">
        <v>277</v>
      </c>
      <c r="J59" t="s">
        <v>109</v>
      </c>
      <c r="K59" t="s">
        <v>35</v>
      </c>
      <c r="L59" s="3">
        <v>1243</v>
      </c>
      <c r="M59" s="4">
        <v>43576</v>
      </c>
    </row>
    <row r="60" spans="1:13">
      <c r="A60" t="s">
        <v>139</v>
      </c>
      <c r="B60">
        <v>3</v>
      </c>
      <c r="C60">
        <v>43574</v>
      </c>
      <c r="D60" t="s">
        <v>278</v>
      </c>
      <c r="E60" t="s">
        <v>106</v>
      </c>
      <c r="F60">
        <v>57</v>
      </c>
      <c r="G60">
        <v>33201</v>
      </c>
      <c r="H60" t="s">
        <v>279</v>
      </c>
      <c r="I60" t="s">
        <v>280</v>
      </c>
      <c r="J60" t="s">
        <v>109</v>
      </c>
      <c r="K60" t="s">
        <v>35</v>
      </c>
      <c r="L60" s="3">
        <v>877</v>
      </c>
      <c r="M60" s="4">
        <v>43577</v>
      </c>
    </row>
    <row r="61" spans="1:13">
      <c r="A61" t="s">
        <v>121</v>
      </c>
      <c r="B61">
        <v>10</v>
      </c>
      <c r="C61">
        <v>43585</v>
      </c>
      <c r="D61" t="s">
        <v>281</v>
      </c>
      <c r="E61" t="s">
        <v>111</v>
      </c>
      <c r="F61">
        <v>58</v>
      </c>
      <c r="G61">
        <v>33180</v>
      </c>
      <c r="H61" t="s">
        <v>220</v>
      </c>
      <c r="I61" t="s">
        <v>282</v>
      </c>
      <c r="J61" t="s">
        <v>109</v>
      </c>
      <c r="K61" t="s">
        <v>35</v>
      </c>
      <c r="L61" s="3">
        <v>802</v>
      </c>
      <c r="M61" s="4">
        <v>43588</v>
      </c>
    </row>
    <row r="62" spans="1:13">
      <c r="A62" t="s">
        <v>125</v>
      </c>
      <c r="B62">
        <v>18</v>
      </c>
      <c r="C62">
        <v>43582</v>
      </c>
      <c r="D62" t="s">
        <v>283</v>
      </c>
      <c r="E62" t="s">
        <v>106</v>
      </c>
      <c r="F62">
        <v>59</v>
      </c>
      <c r="G62">
        <v>33216</v>
      </c>
      <c r="H62" t="s">
        <v>284</v>
      </c>
      <c r="I62" t="s">
        <v>285</v>
      </c>
      <c r="J62" t="s">
        <v>109</v>
      </c>
      <c r="K62" t="s">
        <v>35</v>
      </c>
      <c r="L62" s="3">
        <v>868</v>
      </c>
      <c r="M62" s="4">
        <v>43585</v>
      </c>
    </row>
    <row r="63" spans="1:13">
      <c r="A63" t="s">
        <v>269</v>
      </c>
      <c r="B63">
        <v>10</v>
      </c>
      <c r="C63">
        <v>43572</v>
      </c>
      <c r="D63" t="s">
        <v>286</v>
      </c>
      <c r="E63" t="s">
        <v>111</v>
      </c>
      <c r="F63">
        <v>60</v>
      </c>
      <c r="G63">
        <v>33006</v>
      </c>
      <c r="H63" t="s">
        <v>287</v>
      </c>
      <c r="I63" t="s">
        <v>288</v>
      </c>
      <c r="J63" t="s">
        <v>109</v>
      </c>
      <c r="K63" t="s">
        <v>35</v>
      </c>
      <c r="L63" s="3">
        <v>697</v>
      </c>
      <c r="M63" s="4">
        <v>43575</v>
      </c>
    </row>
    <row r="64" spans="1:13">
      <c r="A64" t="s">
        <v>104</v>
      </c>
      <c r="B64">
        <v>19</v>
      </c>
      <c r="C64">
        <v>43589</v>
      </c>
      <c r="D64" t="s">
        <v>289</v>
      </c>
      <c r="E64" t="s">
        <v>106</v>
      </c>
      <c r="F64">
        <v>61</v>
      </c>
      <c r="G64">
        <v>33105</v>
      </c>
      <c r="H64" t="s">
        <v>262</v>
      </c>
      <c r="I64" t="s">
        <v>290</v>
      </c>
      <c r="J64" t="s">
        <v>109</v>
      </c>
      <c r="K64" t="s">
        <v>35</v>
      </c>
      <c r="L64" s="3">
        <v>1067</v>
      </c>
      <c r="M64" s="4">
        <v>43592</v>
      </c>
    </row>
    <row r="65" spans="1:13">
      <c r="A65" t="s">
        <v>113</v>
      </c>
      <c r="B65">
        <v>5</v>
      </c>
      <c r="C65">
        <v>43573</v>
      </c>
      <c r="D65" t="s">
        <v>291</v>
      </c>
      <c r="E65" t="s">
        <v>111</v>
      </c>
      <c r="F65">
        <v>62</v>
      </c>
      <c r="G65">
        <v>33126</v>
      </c>
      <c r="H65" t="s">
        <v>137</v>
      </c>
      <c r="I65" t="s">
        <v>292</v>
      </c>
      <c r="J65" t="s">
        <v>109</v>
      </c>
      <c r="K65" t="s">
        <v>35</v>
      </c>
      <c r="L65" s="3">
        <v>970</v>
      </c>
      <c r="M65" s="4">
        <v>43576</v>
      </c>
    </row>
    <row r="66" spans="1:13">
      <c r="A66" t="s">
        <v>160</v>
      </c>
      <c r="B66">
        <v>18</v>
      </c>
      <c r="C66">
        <v>43575</v>
      </c>
      <c r="D66" t="s">
        <v>293</v>
      </c>
      <c r="E66" t="s">
        <v>106</v>
      </c>
      <c r="F66">
        <v>63</v>
      </c>
      <c r="G66">
        <v>33139</v>
      </c>
      <c r="H66" t="s">
        <v>294</v>
      </c>
      <c r="I66" t="s">
        <v>295</v>
      </c>
      <c r="J66" t="s">
        <v>109</v>
      </c>
      <c r="K66" t="s">
        <v>35</v>
      </c>
      <c r="L66" s="3">
        <v>1006</v>
      </c>
      <c r="M66" s="4">
        <v>43578</v>
      </c>
    </row>
    <row r="67" spans="1:13">
      <c r="A67" t="s">
        <v>121</v>
      </c>
      <c r="B67">
        <v>15</v>
      </c>
      <c r="C67">
        <v>43579</v>
      </c>
      <c r="D67" t="s">
        <v>296</v>
      </c>
      <c r="E67" t="s">
        <v>111</v>
      </c>
      <c r="F67">
        <v>64</v>
      </c>
      <c r="G67">
        <v>33163</v>
      </c>
      <c r="H67" t="s">
        <v>248</v>
      </c>
      <c r="I67" t="s">
        <v>297</v>
      </c>
      <c r="J67" t="s">
        <v>109</v>
      </c>
      <c r="K67" t="s">
        <v>35</v>
      </c>
      <c r="L67" s="3">
        <v>725</v>
      </c>
      <c r="M67" s="4">
        <v>43582</v>
      </c>
    </row>
    <row r="68" spans="1:13">
      <c r="A68" t="s">
        <v>184</v>
      </c>
      <c r="B68">
        <v>11</v>
      </c>
      <c r="C68">
        <v>43581</v>
      </c>
      <c r="D68" t="s">
        <v>298</v>
      </c>
      <c r="E68" t="s">
        <v>106</v>
      </c>
      <c r="F68">
        <v>65</v>
      </c>
      <c r="G68">
        <v>33228</v>
      </c>
      <c r="H68" t="s">
        <v>207</v>
      </c>
      <c r="I68" t="s">
        <v>299</v>
      </c>
      <c r="J68" t="s">
        <v>109</v>
      </c>
      <c r="K68" t="s">
        <v>35</v>
      </c>
      <c r="L68" s="3">
        <v>1474</v>
      </c>
      <c r="M68" s="4">
        <v>43584</v>
      </c>
    </row>
    <row r="69" spans="1:13">
      <c r="A69" t="s">
        <v>269</v>
      </c>
      <c r="B69">
        <v>9</v>
      </c>
      <c r="C69">
        <v>43582</v>
      </c>
      <c r="D69" t="s">
        <v>300</v>
      </c>
      <c r="E69" t="s">
        <v>111</v>
      </c>
      <c r="F69">
        <v>66</v>
      </c>
      <c r="G69">
        <v>32979</v>
      </c>
      <c r="H69" t="s">
        <v>301</v>
      </c>
      <c r="I69" t="s">
        <v>302</v>
      </c>
      <c r="J69" t="s">
        <v>109</v>
      </c>
      <c r="K69" t="s">
        <v>35</v>
      </c>
      <c r="L69" s="3">
        <v>717</v>
      </c>
      <c r="M69" s="4">
        <v>43585</v>
      </c>
    </row>
    <row r="70" spans="1:13">
      <c r="A70" t="s">
        <v>153</v>
      </c>
      <c r="B70">
        <v>3</v>
      </c>
      <c r="C70">
        <v>43579</v>
      </c>
      <c r="D70" t="s">
        <v>303</v>
      </c>
      <c r="E70" t="s">
        <v>106</v>
      </c>
      <c r="F70">
        <v>67</v>
      </c>
      <c r="G70">
        <v>33025</v>
      </c>
      <c r="H70" t="s">
        <v>304</v>
      </c>
      <c r="I70" t="s">
        <v>305</v>
      </c>
      <c r="J70" t="s">
        <v>109</v>
      </c>
      <c r="K70" t="s">
        <v>35</v>
      </c>
      <c r="L70" s="3">
        <v>795</v>
      </c>
      <c r="M70" s="4">
        <v>43582</v>
      </c>
    </row>
    <row r="71" spans="1:13">
      <c r="A71" t="s">
        <v>113</v>
      </c>
      <c r="B71">
        <v>13</v>
      </c>
      <c r="C71">
        <v>43577</v>
      </c>
      <c r="D71" t="s">
        <v>306</v>
      </c>
      <c r="E71" t="s">
        <v>111</v>
      </c>
      <c r="F71">
        <v>68</v>
      </c>
      <c r="G71">
        <v>32902</v>
      </c>
      <c r="H71" t="s">
        <v>307</v>
      </c>
      <c r="I71" t="s">
        <v>308</v>
      </c>
      <c r="J71" t="s">
        <v>109</v>
      </c>
      <c r="K71" t="s">
        <v>35</v>
      </c>
      <c r="L71" s="3">
        <v>1107</v>
      </c>
      <c r="M71" s="4">
        <v>43580</v>
      </c>
    </row>
    <row r="72" spans="1:13">
      <c r="A72" t="s">
        <v>117</v>
      </c>
      <c r="B72">
        <v>17</v>
      </c>
      <c r="C72">
        <v>43583</v>
      </c>
      <c r="D72" t="s">
        <v>309</v>
      </c>
      <c r="E72" t="s">
        <v>106</v>
      </c>
      <c r="F72">
        <v>69</v>
      </c>
      <c r="G72">
        <v>33149</v>
      </c>
      <c r="H72" t="s">
        <v>310</v>
      </c>
      <c r="I72" t="s">
        <v>311</v>
      </c>
      <c r="J72" t="s">
        <v>109</v>
      </c>
      <c r="K72" t="s">
        <v>35</v>
      </c>
      <c r="L72" s="3">
        <v>770</v>
      </c>
      <c r="M72" s="4">
        <v>43586</v>
      </c>
    </row>
    <row r="73" spans="1:13">
      <c r="A73" t="s">
        <v>269</v>
      </c>
      <c r="B73">
        <v>7</v>
      </c>
      <c r="C73">
        <v>43577</v>
      </c>
      <c r="D73" t="s">
        <v>312</v>
      </c>
      <c r="E73" t="s">
        <v>111</v>
      </c>
      <c r="F73">
        <v>70</v>
      </c>
      <c r="G73">
        <v>32988</v>
      </c>
      <c r="H73" t="s">
        <v>228</v>
      </c>
      <c r="I73" t="s">
        <v>313</v>
      </c>
      <c r="J73" t="s">
        <v>109</v>
      </c>
      <c r="K73" t="s">
        <v>35</v>
      </c>
      <c r="L73" s="3">
        <v>1486</v>
      </c>
      <c r="M73" s="4">
        <v>43580</v>
      </c>
    </row>
  </sheetData>
  <pageMargins left="0.511811024" right="0.511811024" top="0.787401575" bottom="0.787401575" header="0.31496062" footer="0.31496062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6" sqref="B6"/>
    </sheetView>
  </sheetViews>
  <sheetFormatPr defaultColWidth="9" defaultRowHeight="14.25" outlineLevelRow="6" outlineLevelCol="2"/>
  <cols>
    <col min="1" max="1" width="11.375" customWidth="1"/>
    <col min="3" max="3" width="15.625" customWidth="1"/>
  </cols>
  <sheetData>
    <row r="1" spans="1:3">
      <c r="A1" s="2" t="s">
        <v>314</v>
      </c>
      <c r="C1" t="s">
        <v>315</v>
      </c>
    </row>
    <row r="2" spans="1:3">
      <c r="A2" t="s">
        <v>316</v>
      </c>
      <c r="C2" t="s">
        <v>317</v>
      </c>
    </row>
    <row r="3" spans="1:1">
      <c r="A3" t="s">
        <v>318</v>
      </c>
    </row>
    <row r="4" spans="1:3">
      <c r="A4" t="s">
        <v>319</v>
      </c>
      <c r="C4" s="2" t="s">
        <v>320</v>
      </c>
    </row>
    <row r="5" spans="1:3">
      <c r="A5" t="s">
        <v>321</v>
      </c>
      <c r="C5" t="s">
        <v>316</v>
      </c>
    </row>
    <row r="6" spans="1:1">
      <c r="A6" t="s">
        <v>322</v>
      </c>
    </row>
    <row r="7" spans="1:1">
      <c r="A7" t="s">
        <v>323</v>
      </c>
    </row>
  </sheetData>
  <dataValidations count="1">
    <dataValidation type="list" allowBlank="1" showInputMessage="1" showErrorMessage="1" sqref="C5">
      <formula1>$A2:$A1048576</formula1>
    </dataValidation>
  </dataValidations>
  <pageMargins left="0.511811024" right="0.511811024" top="0.787401575" bottom="0.787401575" header="0.31496062" footer="0.31496062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tabSelected="1" workbookViewId="0">
      <selection activeCell="B2" sqref="B2"/>
    </sheetView>
  </sheetViews>
  <sheetFormatPr defaultColWidth="9" defaultRowHeight="14.25" outlineLevelCol="1"/>
  <sheetData>
    <row r="1" spans="1:2">
      <c r="A1" t="s">
        <v>324</v>
      </c>
      <c r="B1" t="s">
        <v>325</v>
      </c>
    </row>
    <row r="2" spans="1:2">
      <c r="A2" s="1" t="s">
        <v>104</v>
      </c>
      <c r="B2">
        <f>COUNTIF('Tabela Dinâmica'!A2:A73,A2)</f>
        <v>6</v>
      </c>
    </row>
    <row r="3" spans="1:2">
      <c r="A3" s="1" t="s">
        <v>113</v>
      </c>
      <c r="B3">
        <f>COUNTIF('Tabela Dinâmica'!A3:A74,A3)</f>
        <v>5</v>
      </c>
    </row>
    <row r="4" spans="1:2">
      <c r="A4" s="1" t="s">
        <v>117</v>
      </c>
      <c r="B4">
        <f>COUNTIF('Tabela Dinâmica'!A4:A75,A4)</f>
        <v>4</v>
      </c>
    </row>
    <row r="5" spans="1:2">
      <c r="A5" s="1" t="s">
        <v>121</v>
      </c>
      <c r="B5">
        <f>COUNTIF('Tabela Dinâmica'!A5:A76,A5)</f>
        <v>6</v>
      </c>
    </row>
    <row r="6" spans="1:2">
      <c r="A6" s="1" t="s">
        <v>125</v>
      </c>
      <c r="B6">
        <f>COUNTIF('Tabela Dinâmica'!A6:A77,A6)</f>
        <v>7</v>
      </c>
    </row>
    <row r="7" spans="1:2">
      <c r="A7" s="1" t="s">
        <v>129</v>
      </c>
      <c r="B7">
        <f>COUNTIF('Tabela Dinâmica'!A7:A78,A7)</f>
        <v>3</v>
      </c>
    </row>
    <row r="8" spans="1:2">
      <c r="A8" s="1" t="s">
        <v>135</v>
      </c>
      <c r="B8">
        <f>COUNTIF('Tabela Dinâmica'!A8:A79,A8)</f>
        <v>4</v>
      </c>
    </row>
    <row r="9" spans="1:2">
      <c r="A9" s="1" t="s">
        <v>139</v>
      </c>
      <c r="B9">
        <f>COUNTIF('Tabela Dinâmica'!A9:A80,A9)</f>
        <v>4</v>
      </c>
    </row>
    <row r="10" spans="1:2">
      <c r="A10" s="1" t="s">
        <v>142</v>
      </c>
      <c r="B10">
        <f>COUNTIF('Tabela Dinâmica'!A10:A81,A10)</f>
        <v>3</v>
      </c>
    </row>
    <row r="11" spans="1:2">
      <c r="A11" s="1" t="s">
        <v>149</v>
      </c>
      <c r="B11">
        <f>COUNTIF('Tabela Dinâmica'!A11:A82,A11)</f>
        <v>5</v>
      </c>
    </row>
    <row r="12" spans="1:2">
      <c r="A12" s="1" t="s">
        <v>153</v>
      </c>
      <c r="B12">
        <f>COUNTIF('Tabela Dinâmica'!A12:A83,A12)</f>
        <v>6</v>
      </c>
    </row>
    <row r="13" spans="1:2">
      <c r="A13" s="1" t="s">
        <v>160</v>
      </c>
      <c r="B13">
        <f>COUNTIF('Tabela Dinâmica'!A13:A84,A13)</f>
        <v>4</v>
      </c>
    </row>
    <row r="14" spans="1:2">
      <c r="A14" s="1" t="s">
        <v>164</v>
      </c>
      <c r="B14">
        <f>COUNTIF('Tabela Dinâmica'!A14:A85,A14)</f>
        <v>2</v>
      </c>
    </row>
    <row r="15" spans="1:2">
      <c r="A15" s="1" t="s">
        <v>184</v>
      </c>
      <c r="B15">
        <f>COUNTIF('Tabela Dinâmica'!A15:A86,A15)</f>
        <v>3</v>
      </c>
    </row>
    <row r="16" spans="1:2">
      <c r="A16" s="1" t="s">
        <v>189</v>
      </c>
      <c r="B16">
        <f>COUNTIF('Tabela Dinâmica'!A16:A87,A16)</f>
        <v>2</v>
      </c>
    </row>
    <row r="17" spans="1:2">
      <c r="A17" s="1" t="s">
        <v>209</v>
      </c>
      <c r="B17">
        <f>COUNTIF('Tabela Dinâmica'!A17:A88,A17)</f>
        <v>3</v>
      </c>
    </row>
    <row r="18" spans="1:2">
      <c r="A18" s="1" t="s">
        <v>218</v>
      </c>
      <c r="B18">
        <f>COUNTIF('Tabela Dinâmica'!A18:A89,A18)</f>
        <v>1</v>
      </c>
    </row>
    <row r="19" spans="1:2">
      <c r="A19" s="1" t="s">
        <v>269</v>
      </c>
      <c r="B19">
        <f>COUNTIF('Tabela Dinâmica'!A19:A90,A19)</f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Exercícios</vt:lpstr>
      <vt:lpstr>Tabela Dinâmica</vt:lpstr>
      <vt:lpstr>LISTA DINÂMICA</vt:lpstr>
      <vt:lpstr>Exercicio 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pedroh</cp:lastModifiedBy>
  <dcterms:created xsi:type="dcterms:W3CDTF">2019-04-15T20:16:00Z</dcterms:created>
  <dcterms:modified xsi:type="dcterms:W3CDTF">2022-10-14T21:26:23Z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