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Xampp\htdocs\Página\promocionesya\basededatos\cultura\"/>
    </mc:Choice>
  </mc:AlternateContent>
  <xr:revisionPtr revIDLastSave="0" documentId="13_ncr:1_{80530E9E-7017-4435-9D1B-28EC0C66408E}" xr6:coauthVersionLast="40" xr6:coauthVersionMax="40" xr10:uidLastSave="{00000000-0000-0000-0000-000000000000}"/>
  <bookViews>
    <workbookView xWindow="0" yWindow="0" windowWidth="17256" windowHeight="5640" activeTab="1" xr2:uid="{EF804F02-179F-4B78-984E-213B732F6655}"/>
  </bookViews>
  <sheets>
    <sheet name="General" sheetId="40" r:id="rId1"/>
    <sheet name="General web" sheetId="41" r:id="rId2"/>
    <sheet name="27" sheetId="25" r:id="rId3"/>
    <sheet name="28" sheetId="26" r:id="rId4"/>
    <sheet name="29" sheetId="27" r:id="rId5"/>
    <sheet name="30" sheetId="28" r:id="rId6"/>
    <sheet name="31" sheetId="29" r:id="rId7"/>
    <sheet name="32" sheetId="30" r:id="rId8"/>
    <sheet name="33" sheetId="31" r:id="rId9"/>
    <sheet name="34" sheetId="32" r:id="rId10"/>
    <sheet name="35" sheetId="37" r:id="rId11"/>
    <sheet name="36" sheetId="38" r:id="rId12"/>
    <sheet name="37" sheetId="39" r:id="rId13"/>
    <sheet name="logos bancos" sheetId="6" r:id="rId14"/>
    <sheet name="logos tarjetas" sheetId="5" r:id="rId15"/>
    <sheet name="logo marcas" sheetId="35" r:id="rId16"/>
    <sheet name="Disp app" sheetId="36" r:id="rId17"/>
  </sheets>
  <definedNames>
    <definedName name="_xlnm._FilterDatabase" localSheetId="1" hidden="1">'General web'!$A$1:$P$28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41" l="1"/>
  <c r="L3" i="41" l="1"/>
  <c r="M3" i="41"/>
  <c r="N3" i="41"/>
  <c r="O3" i="41"/>
  <c r="L4" i="41"/>
  <c r="M4" i="41"/>
  <c r="N4" i="41"/>
  <c r="O4" i="41"/>
  <c r="L5" i="41"/>
  <c r="M5" i="41"/>
  <c r="N5" i="41"/>
  <c r="O5" i="41"/>
  <c r="L6" i="41"/>
  <c r="M6" i="41"/>
  <c r="N6" i="41"/>
  <c r="O6" i="41"/>
  <c r="L7" i="41"/>
  <c r="M7" i="41"/>
  <c r="N7" i="41"/>
  <c r="O7" i="41"/>
  <c r="L8" i="41"/>
  <c r="M8" i="41"/>
  <c r="N8" i="41"/>
  <c r="O8" i="41"/>
  <c r="L9" i="41"/>
  <c r="M9" i="41"/>
  <c r="N9" i="41"/>
  <c r="O9" i="41"/>
  <c r="L10" i="41"/>
  <c r="M10" i="41"/>
  <c r="N10" i="41"/>
  <c r="O10" i="41"/>
  <c r="L11" i="41"/>
  <c r="M11" i="41"/>
  <c r="N11" i="41"/>
  <c r="O11" i="41"/>
  <c r="L12" i="41"/>
  <c r="M12" i="41"/>
  <c r="N12" i="41"/>
  <c r="O12" i="41"/>
  <c r="L13" i="41"/>
  <c r="M13" i="41"/>
  <c r="N13" i="41"/>
  <c r="O13" i="41"/>
  <c r="L14" i="41"/>
  <c r="M14" i="41"/>
  <c r="N14" i="41"/>
  <c r="O14" i="41"/>
  <c r="L15" i="41"/>
  <c r="M15" i="41"/>
  <c r="N15" i="41"/>
  <c r="O15" i="41"/>
  <c r="L16" i="41"/>
  <c r="M16" i="41"/>
  <c r="N16" i="41"/>
  <c r="O16" i="41"/>
  <c r="L17" i="41"/>
  <c r="M17" i="41"/>
  <c r="N17" i="41"/>
  <c r="O17" i="41"/>
  <c r="L18" i="41"/>
  <c r="M18" i="41"/>
  <c r="N18" i="41"/>
  <c r="O18" i="41"/>
  <c r="L19" i="41"/>
  <c r="M19" i="41"/>
  <c r="N19" i="41"/>
  <c r="O19" i="41"/>
  <c r="L20" i="41"/>
  <c r="M20" i="41"/>
  <c r="N20" i="41"/>
  <c r="O20" i="41"/>
  <c r="L21" i="41"/>
  <c r="M21" i="41"/>
  <c r="N21" i="41"/>
  <c r="O21" i="41"/>
  <c r="L22" i="41"/>
  <c r="M22" i="41"/>
  <c r="N22" i="41"/>
  <c r="O22" i="41"/>
  <c r="L23" i="41"/>
  <c r="M23" i="41"/>
  <c r="N23" i="41"/>
  <c r="O23" i="41"/>
  <c r="L24" i="41"/>
  <c r="M24" i="41"/>
  <c r="N24" i="41"/>
  <c r="O24" i="41"/>
  <c r="L25" i="41"/>
  <c r="M25" i="41"/>
  <c r="N25" i="41"/>
  <c r="O25" i="41"/>
  <c r="L26" i="41"/>
  <c r="M26" i="41"/>
  <c r="N26" i="41"/>
  <c r="O26" i="41"/>
  <c r="L27" i="41"/>
  <c r="M27" i="41"/>
  <c r="N27" i="41"/>
  <c r="O27" i="41"/>
  <c r="L28" i="41"/>
  <c r="M28" i="41"/>
  <c r="N28" i="41"/>
  <c r="O28" i="41"/>
  <c r="O2" i="41"/>
  <c r="N2" i="41"/>
  <c r="M2" i="41"/>
  <c r="L2" i="41"/>
  <c r="P2" i="41"/>
  <c r="K2" i="41"/>
  <c r="P3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C3" i="41"/>
  <c r="D3" i="41"/>
  <c r="E3" i="41"/>
  <c r="F3" i="41"/>
  <c r="G3" i="41"/>
  <c r="H3" i="41"/>
  <c r="I3" i="41"/>
  <c r="K3" i="41"/>
  <c r="C4" i="41"/>
  <c r="D4" i="41"/>
  <c r="E4" i="41"/>
  <c r="F4" i="41"/>
  <c r="G4" i="41"/>
  <c r="H4" i="41"/>
  <c r="I4" i="41"/>
  <c r="K4" i="41"/>
  <c r="C5" i="41"/>
  <c r="D5" i="41"/>
  <c r="E5" i="41"/>
  <c r="F5" i="41"/>
  <c r="G5" i="41"/>
  <c r="H5" i="41"/>
  <c r="I5" i="41"/>
  <c r="K5" i="41"/>
  <c r="C6" i="41"/>
  <c r="D6" i="41"/>
  <c r="E6" i="41"/>
  <c r="F6" i="41"/>
  <c r="G6" i="41"/>
  <c r="H6" i="41"/>
  <c r="I6" i="41"/>
  <c r="K6" i="41"/>
  <c r="C7" i="41"/>
  <c r="D7" i="41"/>
  <c r="E7" i="41"/>
  <c r="F7" i="41"/>
  <c r="G7" i="41"/>
  <c r="H7" i="41"/>
  <c r="I7" i="41"/>
  <c r="K7" i="41"/>
  <c r="C8" i="41"/>
  <c r="D8" i="41"/>
  <c r="E8" i="41"/>
  <c r="F8" i="41"/>
  <c r="G8" i="41"/>
  <c r="H8" i="41"/>
  <c r="I8" i="41"/>
  <c r="K8" i="41"/>
  <c r="C9" i="41"/>
  <c r="D9" i="41"/>
  <c r="E9" i="41"/>
  <c r="F9" i="41"/>
  <c r="G9" i="41"/>
  <c r="H9" i="41"/>
  <c r="I9" i="41"/>
  <c r="K9" i="41"/>
  <c r="C10" i="41"/>
  <c r="D10" i="41"/>
  <c r="E10" i="41"/>
  <c r="F10" i="41"/>
  <c r="G10" i="41"/>
  <c r="H10" i="41"/>
  <c r="I10" i="41"/>
  <c r="K10" i="41"/>
  <c r="C11" i="41"/>
  <c r="D11" i="41"/>
  <c r="E11" i="41"/>
  <c r="F11" i="41"/>
  <c r="G11" i="41"/>
  <c r="H11" i="41"/>
  <c r="I11" i="41"/>
  <c r="K11" i="41"/>
  <c r="C12" i="41"/>
  <c r="D12" i="41"/>
  <c r="E12" i="41"/>
  <c r="F12" i="41"/>
  <c r="G12" i="41"/>
  <c r="H12" i="41"/>
  <c r="I12" i="41"/>
  <c r="K12" i="41"/>
  <c r="C13" i="41"/>
  <c r="D13" i="41"/>
  <c r="E13" i="41"/>
  <c r="F13" i="41"/>
  <c r="G13" i="41"/>
  <c r="H13" i="41"/>
  <c r="I13" i="41"/>
  <c r="K13" i="41"/>
  <c r="C14" i="41"/>
  <c r="D14" i="41"/>
  <c r="E14" i="41"/>
  <c r="F14" i="41"/>
  <c r="G14" i="41"/>
  <c r="H14" i="41"/>
  <c r="I14" i="41"/>
  <c r="K14" i="41"/>
  <c r="D15" i="41"/>
  <c r="E15" i="41"/>
  <c r="F15" i="41"/>
  <c r="H15" i="41"/>
  <c r="K15" i="41"/>
  <c r="C16" i="41"/>
  <c r="D16" i="41"/>
  <c r="E16" i="41"/>
  <c r="F16" i="41"/>
  <c r="G16" i="41"/>
  <c r="H16" i="41"/>
  <c r="I16" i="41"/>
  <c r="K16" i="41"/>
  <c r="C17" i="41"/>
  <c r="D17" i="41"/>
  <c r="E17" i="41"/>
  <c r="F17" i="41"/>
  <c r="G17" i="41"/>
  <c r="H17" i="41"/>
  <c r="I17" i="41"/>
  <c r="K17" i="41"/>
  <c r="C18" i="41"/>
  <c r="D18" i="41"/>
  <c r="E18" i="41"/>
  <c r="F18" i="41"/>
  <c r="G18" i="41"/>
  <c r="H18" i="41"/>
  <c r="I18" i="41"/>
  <c r="K18" i="41"/>
  <c r="C19" i="41"/>
  <c r="D19" i="41"/>
  <c r="E19" i="41"/>
  <c r="F19" i="41"/>
  <c r="G19" i="41"/>
  <c r="H19" i="41"/>
  <c r="I19" i="41"/>
  <c r="K19" i="41"/>
  <c r="C20" i="41"/>
  <c r="D20" i="41"/>
  <c r="E20" i="41"/>
  <c r="F20" i="41"/>
  <c r="G20" i="41"/>
  <c r="H20" i="41"/>
  <c r="I20" i="41"/>
  <c r="K20" i="41"/>
  <c r="C21" i="41"/>
  <c r="D21" i="41"/>
  <c r="E21" i="41"/>
  <c r="F21" i="41"/>
  <c r="G21" i="41"/>
  <c r="H21" i="41"/>
  <c r="I21" i="41"/>
  <c r="K21" i="41"/>
  <c r="C22" i="41"/>
  <c r="D22" i="41"/>
  <c r="E22" i="41"/>
  <c r="F22" i="41"/>
  <c r="G22" i="41"/>
  <c r="H22" i="41"/>
  <c r="I22" i="41"/>
  <c r="K22" i="41"/>
  <c r="C23" i="41"/>
  <c r="D23" i="41"/>
  <c r="E23" i="41"/>
  <c r="F23" i="41"/>
  <c r="G23" i="41"/>
  <c r="H23" i="41"/>
  <c r="I23" i="41"/>
  <c r="C24" i="41"/>
  <c r="D24" i="41"/>
  <c r="E24" i="41"/>
  <c r="F24" i="41"/>
  <c r="G24" i="41"/>
  <c r="H24" i="41"/>
  <c r="I24" i="41"/>
  <c r="K24" i="41"/>
  <c r="C25" i="41"/>
  <c r="D25" i="41"/>
  <c r="E25" i="41"/>
  <c r="F25" i="41"/>
  <c r="G25" i="41"/>
  <c r="H25" i="41"/>
  <c r="I25" i="41"/>
  <c r="K25" i="41"/>
  <c r="C26" i="41"/>
  <c r="D26" i="41"/>
  <c r="E26" i="41"/>
  <c r="F26" i="41"/>
  <c r="G26" i="41"/>
  <c r="H26" i="41"/>
  <c r="I26" i="41"/>
  <c r="K26" i="41"/>
  <c r="C27" i="41"/>
  <c r="D27" i="41"/>
  <c r="E27" i="41"/>
  <c r="F27" i="41"/>
  <c r="G27" i="41"/>
  <c r="H27" i="41"/>
  <c r="I27" i="41"/>
  <c r="K27" i="41"/>
  <c r="C28" i="41"/>
  <c r="D28" i="41"/>
  <c r="E28" i="41"/>
  <c r="F28" i="41"/>
  <c r="G28" i="41"/>
  <c r="H28" i="41"/>
  <c r="I28" i="41"/>
  <c r="K28" i="41"/>
  <c r="I2" i="41"/>
  <c r="H2" i="41"/>
  <c r="G2" i="41"/>
  <c r="F2" i="41"/>
  <c r="E2" i="41"/>
  <c r="D2" i="41"/>
  <c r="D29" i="36" l="1"/>
  <c r="E29" i="36"/>
  <c r="F29" i="36"/>
  <c r="D30" i="36"/>
  <c r="E30" i="36"/>
  <c r="F30" i="36"/>
  <c r="D27" i="5" l="1"/>
  <c r="E27" i="5"/>
  <c r="D4" i="36" l="1"/>
  <c r="E4" i="36"/>
  <c r="F4" i="36"/>
  <c r="G4" i="36"/>
  <c r="D5" i="36"/>
  <c r="E5" i="36"/>
  <c r="F5" i="36"/>
  <c r="G5" i="36"/>
  <c r="D6" i="36"/>
  <c r="E6" i="36"/>
  <c r="F6" i="36"/>
  <c r="G6" i="36"/>
  <c r="D7" i="36"/>
  <c r="E7" i="36"/>
  <c r="F7" i="36"/>
  <c r="G7" i="36"/>
  <c r="D8" i="36"/>
  <c r="E8" i="36"/>
  <c r="F8" i="36"/>
  <c r="G8" i="36"/>
  <c r="D9" i="36"/>
  <c r="E9" i="36"/>
  <c r="F9" i="36"/>
  <c r="G9" i="36"/>
  <c r="D10" i="36"/>
  <c r="E10" i="36"/>
  <c r="F10" i="36"/>
  <c r="G10" i="36"/>
  <c r="D11" i="36"/>
  <c r="E11" i="36"/>
  <c r="F11" i="36"/>
  <c r="G11" i="36"/>
  <c r="D12" i="36"/>
  <c r="E12" i="36"/>
  <c r="F12" i="36"/>
  <c r="G12" i="36"/>
  <c r="D13" i="36"/>
  <c r="E13" i="36"/>
  <c r="F13" i="36"/>
  <c r="G13" i="36"/>
  <c r="D14" i="36"/>
  <c r="E14" i="36"/>
  <c r="F14" i="36"/>
  <c r="G14" i="36"/>
  <c r="D15" i="36"/>
  <c r="E15" i="36"/>
  <c r="F15" i="36"/>
  <c r="G15" i="36"/>
  <c r="D16" i="36"/>
  <c r="E16" i="36"/>
  <c r="F16" i="36"/>
  <c r="G16" i="36"/>
  <c r="D17" i="36"/>
  <c r="E17" i="36"/>
  <c r="F17" i="36"/>
  <c r="G17" i="36"/>
  <c r="D18" i="36"/>
  <c r="E18" i="36"/>
  <c r="F18" i="36"/>
  <c r="G18" i="36"/>
  <c r="D19" i="36"/>
  <c r="E19" i="36"/>
  <c r="F19" i="36"/>
  <c r="G19" i="36"/>
  <c r="D20" i="36"/>
  <c r="E20" i="36"/>
  <c r="F20" i="36"/>
  <c r="G20" i="36"/>
  <c r="D21" i="36"/>
  <c r="E21" i="36"/>
  <c r="F21" i="36"/>
  <c r="G21" i="36"/>
  <c r="D22" i="36"/>
  <c r="E22" i="36"/>
  <c r="F22" i="36"/>
  <c r="G22" i="36"/>
  <c r="D23" i="36"/>
  <c r="E23" i="36"/>
  <c r="F23" i="36"/>
  <c r="G23" i="36"/>
  <c r="D24" i="36"/>
  <c r="E24" i="36"/>
  <c r="F24" i="36"/>
  <c r="G24" i="36"/>
  <c r="D25" i="36"/>
  <c r="E25" i="36"/>
  <c r="F25" i="36"/>
  <c r="G25" i="36"/>
  <c r="D26" i="36"/>
  <c r="E26" i="36"/>
  <c r="F26" i="36"/>
  <c r="G26" i="36"/>
  <c r="D27" i="36"/>
  <c r="E27" i="36"/>
  <c r="F27" i="36"/>
  <c r="G27" i="36"/>
  <c r="D28" i="36"/>
  <c r="E28" i="36"/>
  <c r="F28" i="36"/>
  <c r="G28" i="36"/>
  <c r="E3" i="36"/>
  <c r="F3" i="36"/>
  <c r="G3" i="36"/>
  <c r="D3" i="36"/>
  <c r="K5" i="36" l="1"/>
  <c r="K7" i="36"/>
  <c r="K9" i="36"/>
  <c r="K11" i="36"/>
  <c r="K13" i="36"/>
  <c r="K15" i="36"/>
  <c r="K17" i="36"/>
  <c r="K19" i="36"/>
  <c r="K21" i="36"/>
  <c r="K23" i="36"/>
  <c r="K25" i="36"/>
  <c r="K27" i="36"/>
  <c r="K29" i="36"/>
  <c r="J4" i="36"/>
  <c r="K10" i="36"/>
  <c r="K14" i="36"/>
  <c r="K16" i="36"/>
  <c r="K20" i="36"/>
  <c r="K24" i="36"/>
  <c r="K28" i="36"/>
  <c r="J5" i="36"/>
  <c r="J9" i="36"/>
  <c r="J13" i="36"/>
  <c r="J17" i="36"/>
  <c r="J21" i="36"/>
  <c r="J23" i="36"/>
  <c r="J27" i="36"/>
  <c r="K4" i="36"/>
  <c r="J6" i="36"/>
  <c r="J8" i="36"/>
  <c r="J10" i="36"/>
  <c r="J12" i="36"/>
  <c r="J14" i="36"/>
  <c r="J16" i="36"/>
  <c r="J18" i="36"/>
  <c r="J20" i="36"/>
  <c r="J22" i="36"/>
  <c r="J24" i="36"/>
  <c r="J26" i="36"/>
  <c r="J28" i="36"/>
  <c r="J30" i="36"/>
  <c r="K8" i="36"/>
  <c r="K12" i="36"/>
  <c r="K18" i="36"/>
  <c r="K22" i="36"/>
  <c r="K26" i="36"/>
  <c r="K30" i="36"/>
  <c r="J7" i="36"/>
  <c r="J11" i="36"/>
  <c r="J15" i="36"/>
  <c r="J19" i="36"/>
  <c r="J25" i="36"/>
  <c r="J29" i="36"/>
  <c r="K6" i="36"/>
  <c r="G15" i="35"/>
  <c r="G3" i="6"/>
  <c r="H3" i="6"/>
  <c r="G4" i="6"/>
  <c r="H4" i="6"/>
  <c r="G5" i="6"/>
  <c r="H5" i="6"/>
  <c r="G6" i="6"/>
  <c r="H6" i="6"/>
  <c r="G7" i="6"/>
  <c r="H7" i="6"/>
  <c r="G8" i="6"/>
  <c r="H8" i="6"/>
  <c r="G9" i="6"/>
  <c r="H9" i="6"/>
  <c r="G10" i="6"/>
  <c r="H10" i="6"/>
  <c r="G11" i="6"/>
  <c r="H11" i="6"/>
  <c r="G12" i="6"/>
  <c r="H12" i="6"/>
  <c r="G13" i="6"/>
  <c r="H13" i="6"/>
  <c r="G14" i="6"/>
  <c r="H14" i="6"/>
  <c r="G15" i="6"/>
  <c r="H15" i="6"/>
  <c r="G16" i="6"/>
  <c r="H16" i="6"/>
  <c r="G17" i="6"/>
  <c r="H17" i="6"/>
  <c r="G18" i="6"/>
  <c r="H18" i="6"/>
  <c r="G19" i="6"/>
  <c r="H19" i="6"/>
  <c r="G20" i="6"/>
  <c r="H20" i="6"/>
  <c r="G21" i="6"/>
  <c r="H21" i="6"/>
  <c r="G22" i="6"/>
  <c r="H22" i="6"/>
  <c r="G23" i="6"/>
  <c r="H23" i="6"/>
  <c r="G24" i="6"/>
  <c r="H24" i="6"/>
  <c r="G25" i="6"/>
  <c r="H25" i="6"/>
  <c r="G26" i="6"/>
  <c r="H26" i="6"/>
  <c r="H2" i="6"/>
  <c r="G2" i="6"/>
  <c r="D3" i="5"/>
  <c r="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E2" i="5"/>
  <c r="D2" i="5"/>
  <c r="F3" i="35"/>
  <c r="G3" i="35"/>
  <c r="F4" i="35"/>
  <c r="G4" i="35"/>
  <c r="F5" i="35"/>
  <c r="G5" i="35"/>
  <c r="F6" i="35"/>
  <c r="G6" i="35"/>
  <c r="F7" i="35"/>
  <c r="G7" i="35"/>
  <c r="F8" i="35"/>
  <c r="G8" i="35"/>
  <c r="F9" i="35"/>
  <c r="G9" i="35"/>
  <c r="F10" i="35"/>
  <c r="G10" i="35"/>
  <c r="F11" i="35"/>
  <c r="G11" i="35"/>
  <c r="F12" i="35"/>
  <c r="G12" i="35"/>
  <c r="F13" i="35"/>
  <c r="G13" i="35"/>
  <c r="F14" i="35"/>
  <c r="G14" i="35"/>
  <c r="F15" i="35"/>
  <c r="F16" i="35"/>
  <c r="G16" i="35"/>
  <c r="F17" i="35"/>
  <c r="G17" i="35"/>
  <c r="F18" i="35"/>
  <c r="G18" i="35"/>
  <c r="F19" i="35"/>
  <c r="G19" i="35"/>
  <c r="F20" i="35"/>
  <c r="G20" i="35"/>
  <c r="F21" i="35"/>
  <c r="G21" i="35"/>
  <c r="F22" i="35"/>
  <c r="G22" i="35"/>
  <c r="F23" i="35"/>
  <c r="G23" i="35"/>
  <c r="F24" i="35"/>
  <c r="G24" i="35"/>
  <c r="F25" i="35"/>
  <c r="G25" i="35"/>
  <c r="F26" i="35"/>
  <c r="G26" i="35"/>
  <c r="G2" i="35"/>
  <c r="F2" i="35"/>
</calcChain>
</file>

<file path=xl/sharedStrings.xml><?xml version="1.0" encoding="utf-8"?>
<sst xmlns="http://schemas.openxmlformats.org/spreadsheetml/2006/main" count="491" uniqueCount="127">
  <si>
    <t>Id</t>
  </si>
  <si>
    <t>Cuando una empresa lanza un producto el dato que falte es la propia empresa</t>
  </si>
  <si>
    <t>Todos los días</t>
  </si>
  <si>
    <t>2'!A1</t>
  </si>
  <si>
    <t>1'!A1</t>
  </si>
  <si>
    <t>Banco</t>
  </si>
  <si>
    <t>Local</t>
  </si>
  <si>
    <t>Link</t>
  </si>
  <si>
    <t>Central!A1</t>
  </si>
  <si>
    <t>logos bancos'!A1</t>
  </si>
  <si>
    <t>logos tarjetas'!A1</t>
  </si>
  <si>
    <t>3'!A1</t>
  </si>
  <si>
    <t>4'!A1</t>
  </si>
  <si>
    <t>5'!A1</t>
  </si>
  <si>
    <t>6'!A1</t>
  </si>
  <si>
    <t>7'!A1</t>
  </si>
  <si>
    <t>8'!A1</t>
  </si>
  <si>
    <t>9'!A1</t>
  </si>
  <si>
    <t>10'!A1</t>
  </si>
  <si>
    <t>11'!A1</t>
  </si>
  <si>
    <t>12'!A1</t>
  </si>
  <si>
    <t>13'!A1</t>
  </si>
  <si>
    <t>14'!A1</t>
  </si>
  <si>
    <t>15'!A1</t>
  </si>
  <si>
    <t>16'!A1</t>
  </si>
  <si>
    <t>17'!A1</t>
  </si>
  <si>
    <t>18'!A1</t>
  </si>
  <si>
    <t>19'!A1</t>
  </si>
  <si>
    <t>20'!A1</t>
  </si>
  <si>
    <t>21'!A1</t>
  </si>
  <si>
    <t>22'!A1</t>
  </si>
  <si>
    <t>23'!A1</t>
  </si>
  <si>
    <t>24'!A1</t>
  </si>
  <si>
    <t>25'!A1</t>
  </si>
  <si>
    <t>logo marcas'!A1</t>
  </si>
  <si>
    <t>Botones</t>
  </si>
  <si>
    <t>id</t>
  </si>
  <si>
    <t>Btn</t>
  </si>
  <si>
    <t>Disp app'!A1</t>
  </si>
  <si>
    <t>Cajas</t>
  </si>
  <si>
    <t>Con respecto al texto hay 4 lineas en la celda combinada, siempre poner en align.top para comenzar desde arriba</t>
  </si>
  <si>
    <t>Para acomodar las tarjetas es bueno apretar control + flecha e ir viendo por las rendijas que da el marcador cuando selecciono la tarjeta ( o la marca)</t>
  </si>
  <si>
    <t>Si hay 3 líneas lo que ajusta la altura de la imagen es la fila número 13 con su altura (de 9 unidades), de ser 4 lineas ubicarla para que sea de 17 unidades</t>
  </si>
  <si>
    <t>De haber 5 lineas combinar a las filas 9 y 10 por un lado y a las filas 11-12-13 por otro</t>
  </si>
  <si>
    <t>26'!A1</t>
  </si>
  <si>
    <t>27'!A1</t>
  </si>
  <si>
    <t>28'!A1</t>
  </si>
  <si>
    <t>29'!A1</t>
  </si>
  <si>
    <t>30'!A1</t>
  </si>
  <si>
    <t>31'!A1</t>
  </si>
  <si>
    <t>32'!A1</t>
  </si>
  <si>
    <t>33'!A1</t>
  </si>
  <si>
    <t>34'!A1</t>
  </si>
  <si>
    <t>35'!A1</t>
  </si>
  <si>
    <t>36'!A1</t>
  </si>
  <si>
    <t>6 cuotas                              Crédito                              Hasta el 31/12/18</t>
  </si>
  <si>
    <t>Comafi</t>
  </si>
  <si>
    <t>Nación</t>
  </si>
  <si>
    <t>Ciudad</t>
  </si>
  <si>
    <t>HSBC</t>
  </si>
  <si>
    <t>Santander</t>
  </si>
  <si>
    <t>SBS</t>
  </si>
  <si>
    <t>Staples</t>
  </si>
  <si>
    <t>Distal</t>
  </si>
  <si>
    <t>Grupo Suma</t>
  </si>
  <si>
    <t>Cines</t>
  </si>
  <si>
    <t>La Editorial</t>
  </si>
  <si>
    <t>El Quijote</t>
  </si>
  <si>
    <t>Punto y Aparte</t>
  </si>
  <si>
    <t>Librería CAMOGA</t>
  </si>
  <si>
    <t>ND Teatro</t>
  </si>
  <si>
    <t>Cine y Espectáculos</t>
  </si>
  <si>
    <t>Teatro Rivadavia</t>
  </si>
  <si>
    <t>Teatro Colón</t>
  </si>
  <si>
    <t>Auditorio de Belgrano</t>
  </si>
  <si>
    <t>3 cuotas                              Crédito                              Hasta el 31/01/19</t>
  </si>
  <si>
    <t>3 cuotas                              Crédito                              30/11/18</t>
  </si>
  <si>
    <t>3 cuotas                              Crédito                              31/01/19</t>
  </si>
  <si>
    <t>UCES</t>
  </si>
  <si>
    <t>Rojo Digital</t>
  </si>
  <si>
    <t>Caracol</t>
  </si>
  <si>
    <t>Vonplay</t>
  </si>
  <si>
    <t>Picadilly</t>
  </si>
  <si>
    <t>Crédito                              Hasta el 30/11/18</t>
  </si>
  <si>
    <t>2x1</t>
  </si>
  <si>
    <t>Entradas para ver a TINI Stoessel el 13/12 - Luna Park</t>
  </si>
  <si>
    <t>3 cuotas sin interés</t>
  </si>
  <si>
    <t>Entradas para ver a Joss Stone el 3/12-Teatro Colón</t>
  </si>
  <si>
    <t>Village Cines</t>
  </si>
  <si>
    <t>Cinemacenter</t>
  </si>
  <si>
    <t>Tini Stoessel</t>
  </si>
  <si>
    <t>Joss Stone</t>
  </si>
  <si>
    <t>Patagonia Eventos</t>
  </si>
  <si>
    <t xml:space="preserve">Hasta el 30/11/18             </t>
  </si>
  <si>
    <t>Complejo Teatral</t>
  </si>
  <si>
    <t xml:space="preserve">3 cuotas            Crédito                               Hasta el 30/11/18              </t>
  </si>
  <si>
    <t>Callas</t>
  </si>
  <si>
    <t xml:space="preserve">1 pago            Crédito                               Hasta el 31/12/18              </t>
  </si>
  <si>
    <t>App</t>
  </si>
  <si>
    <t>Sitio web</t>
  </si>
  <si>
    <t>Caja</t>
  </si>
  <si>
    <t>Dias</t>
  </si>
  <si>
    <t>%desc</t>
  </si>
  <si>
    <t xml:space="preserve">Cuotas </t>
  </si>
  <si>
    <t>Vencimiento</t>
  </si>
  <si>
    <t>Precio</t>
  </si>
  <si>
    <t>Producto</t>
  </si>
  <si>
    <t>Martes</t>
  </si>
  <si>
    <t>Disposición</t>
  </si>
  <si>
    <t>Select</t>
  </si>
  <si>
    <t>Lunes</t>
  </si>
  <si>
    <t>Visa</t>
  </si>
  <si>
    <t>Mastercard</t>
  </si>
  <si>
    <t>Cabal</t>
  </si>
  <si>
    <t>American</t>
  </si>
  <si>
    <t>Si</t>
  </si>
  <si>
    <t>Extra</t>
  </si>
  <si>
    <t>Dato Extra</t>
  </si>
  <si>
    <t>Todos</t>
  </si>
  <si>
    <t>Jueves</t>
  </si>
  <si>
    <t>?</t>
  </si>
  <si>
    <t>Viernes</t>
  </si>
  <si>
    <t>Mie</t>
  </si>
  <si>
    <t>Sab</t>
  </si>
  <si>
    <t>Entradas para funcion en teatro colón</t>
  </si>
  <si>
    <t>Entradas para recital en Luna Park</t>
  </si>
  <si>
    <t>Yenny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</si>
</sst>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5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9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vertical="center"/>
    </xf>
    <xf numFmtId="0" fontId="0" fillId="0" borderId="0" xfId="0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5" fillId="0" borderId="0" xfId="1"/>
    <xf numFmtId="0" fontId="5" fillId="0" borderId="0" xfId="1" quotePrefix="1"/>
    <xf numFmtId="0" fontId="5" fillId="0" borderId="0" xfId="1" quotePrefix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5" xfId="0" applyBorder="1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0" fillId="0" borderId="0" xfId="0" applyBorder="1" applyAlignment="1"/>
    <xf numFmtId="0" fontId="6" fillId="0" borderId="5" xfId="0" applyFont="1" applyBorder="1" applyAlignment="1">
      <alignment vertical="top" wrapText="1"/>
    </xf>
    <xf numFmtId="0" fontId="6" fillId="0" borderId="0" xfId="0" applyFont="1"/>
    <xf numFmtId="0" fontId="6" fillId="0" borderId="0" xfId="0" applyFont="1" applyBorder="1" applyAlignment="1">
      <alignment vertical="top" wrapText="1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wrapText="1"/>
    </xf>
    <xf numFmtId="0" fontId="0" fillId="0" borderId="0" xfId="0" applyAlignment="1">
      <alignment horizontal="center"/>
    </xf>
    <xf numFmtId="0" fontId="0" fillId="0" borderId="15" xfId="0" applyBorder="1"/>
    <xf numFmtId="0" fontId="0" fillId="0" borderId="16" xfId="0" applyBorder="1"/>
    <xf numFmtId="0" fontId="0" fillId="3" borderId="16" xfId="0" applyFill="1" applyBorder="1"/>
    <xf numFmtId="0" fontId="0" fillId="4" borderId="16" xfId="0" applyFill="1" applyBorder="1"/>
    <xf numFmtId="0" fontId="0" fillId="5" borderId="16" xfId="0" applyFill="1" applyBorder="1"/>
    <xf numFmtId="0" fontId="0" fillId="6" borderId="16" xfId="0" applyFill="1" applyBorder="1"/>
    <xf numFmtId="0" fontId="0" fillId="7" borderId="16" xfId="0" applyFill="1" applyBorder="1"/>
    <xf numFmtId="0" fontId="0" fillId="0" borderId="1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8" borderId="0" xfId="0" applyFill="1"/>
    <xf numFmtId="0" fontId="0" fillId="9" borderId="0" xfId="0" applyFill="1"/>
    <xf numFmtId="0" fontId="0" fillId="9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9" xfId="0" applyBorder="1"/>
    <xf numFmtId="0" fontId="9" fillId="10" borderId="0" xfId="0" applyFont="1" applyFill="1" applyAlignment="1">
      <alignment horizontal="center"/>
    </xf>
    <xf numFmtId="0" fontId="9" fillId="10" borderId="0" xfId="0" applyFont="1" applyFill="1"/>
    <xf numFmtId="14" fontId="9" fillId="10" borderId="0" xfId="0" applyNumberFormat="1" applyFont="1" applyFill="1" applyAlignment="1">
      <alignment horizontal="center"/>
    </xf>
    <xf numFmtId="43" fontId="9" fillId="10" borderId="0" xfId="2" applyFont="1" applyFill="1" applyAlignment="1">
      <alignment horizontal="center"/>
    </xf>
    <xf numFmtId="43" fontId="0" fillId="0" borderId="0" xfId="2" applyFont="1" applyAlignment="1">
      <alignment horizontal="center"/>
    </xf>
    <xf numFmtId="14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9" fillId="8" borderId="0" xfId="0" applyFont="1" applyFill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4" xfId="0" applyBorder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9" fontId="3" fillId="2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6" fillId="0" borderId="7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9" fontId="3" fillId="2" borderId="12" xfId="0" applyNumberFormat="1" applyFont="1" applyFill="1" applyBorder="1" applyAlignment="1">
      <alignment horizontal="center" vertical="center"/>
    </xf>
    <xf numFmtId="9" fontId="3" fillId="2" borderId="9" xfId="0" applyNumberFormat="1" applyFont="1" applyFill="1" applyBorder="1" applyAlignment="1">
      <alignment horizontal="center" vertical="center"/>
    </xf>
    <xf numFmtId="9" fontId="7" fillId="2" borderId="12" xfId="0" applyNumberFormat="1" applyFont="1" applyFill="1" applyBorder="1" applyAlignment="1">
      <alignment horizontal="center" vertical="center" wrapText="1"/>
    </xf>
    <xf numFmtId="9" fontId="7" fillId="2" borderId="9" xfId="0" applyNumberFormat="1" applyFont="1" applyFill="1" applyBorder="1" applyAlignment="1">
      <alignment horizontal="center" vertical="center" wrapText="1"/>
    </xf>
    <xf numFmtId="9" fontId="7" fillId="2" borderId="0" xfId="0" applyNumberFormat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2" borderId="4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9" fontId="3" fillId="2" borderId="3" xfId="0" applyNumberFormat="1" applyFont="1" applyFill="1" applyBorder="1" applyAlignment="1">
      <alignment horizontal="center" vertical="center"/>
    </xf>
    <xf numFmtId="9" fontId="3" fillId="2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2" defaultPivotStyle="PivotStyleLight16"/>
  <colors>
    <mruColors>
      <color rgb="FFBCB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5" Type="http://schemas.openxmlformats.org/officeDocument/2006/relationships/image" Target="../media/image15.jpeg"/><Relationship Id="rId4" Type="http://schemas.openxmlformats.org/officeDocument/2006/relationships/image" Target="../media/image8.jpe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18.jpeg"/><Relationship Id="rId7" Type="http://schemas.openxmlformats.org/officeDocument/2006/relationships/image" Target="../media/image22.jpeg"/><Relationship Id="rId12" Type="http://schemas.openxmlformats.org/officeDocument/2006/relationships/image" Target="../media/image27.jpeg"/><Relationship Id="rId2" Type="http://schemas.openxmlformats.org/officeDocument/2006/relationships/image" Target="../media/image17.jpeg"/><Relationship Id="rId1" Type="http://schemas.openxmlformats.org/officeDocument/2006/relationships/image" Target="../media/image16.jpeg"/><Relationship Id="rId6" Type="http://schemas.openxmlformats.org/officeDocument/2006/relationships/image" Target="../media/image21.png"/><Relationship Id="rId11" Type="http://schemas.openxmlformats.org/officeDocument/2006/relationships/image" Target="../media/image26.png"/><Relationship Id="rId5" Type="http://schemas.openxmlformats.org/officeDocument/2006/relationships/image" Target="../media/image20.jpeg"/><Relationship Id="rId10" Type="http://schemas.openxmlformats.org/officeDocument/2006/relationships/image" Target="../media/image25.jpeg"/><Relationship Id="rId4" Type="http://schemas.openxmlformats.org/officeDocument/2006/relationships/image" Target="../media/image19.png"/><Relationship Id="rId9" Type="http://schemas.openxmlformats.org/officeDocument/2006/relationships/image" Target="../media/image24.jp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image" Target="../media/image4.png"/><Relationship Id="rId5" Type="http://schemas.openxmlformats.org/officeDocument/2006/relationships/image" Target="../media/image8.jpeg"/><Relationship Id="rId4" Type="http://schemas.openxmlformats.org/officeDocument/2006/relationships/image" Target="../media/image28.jpe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6.jpeg"/><Relationship Id="rId13" Type="http://schemas.openxmlformats.org/officeDocument/2006/relationships/image" Target="../media/image41.png"/><Relationship Id="rId18" Type="http://schemas.openxmlformats.org/officeDocument/2006/relationships/image" Target="../media/image46.jpg"/><Relationship Id="rId3" Type="http://schemas.openxmlformats.org/officeDocument/2006/relationships/image" Target="../media/image31.png"/><Relationship Id="rId21" Type="http://schemas.openxmlformats.org/officeDocument/2006/relationships/image" Target="../media/image49.jpeg"/><Relationship Id="rId7" Type="http://schemas.openxmlformats.org/officeDocument/2006/relationships/image" Target="../media/image35.png"/><Relationship Id="rId12" Type="http://schemas.openxmlformats.org/officeDocument/2006/relationships/image" Target="../media/image40.jpg"/><Relationship Id="rId17" Type="http://schemas.openxmlformats.org/officeDocument/2006/relationships/image" Target="../media/image45.jpg"/><Relationship Id="rId25" Type="http://schemas.openxmlformats.org/officeDocument/2006/relationships/image" Target="../media/image53.jpeg"/><Relationship Id="rId2" Type="http://schemas.openxmlformats.org/officeDocument/2006/relationships/image" Target="../media/image30.png"/><Relationship Id="rId16" Type="http://schemas.openxmlformats.org/officeDocument/2006/relationships/image" Target="../media/image44.jpg"/><Relationship Id="rId20" Type="http://schemas.openxmlformats.org/officeDocument/2006/relationships/image" Target="../media/image48.png"/><Relationship Id="rId1" Type="http://schemas.openxmlformats.org/officeDocument/2006/relationships/image" Target="../media/image29.png"/><Relationship Id="rId6" Type="http://schemas.openxmlformats.org/officeDocument/2006/relationships/image" Target="../media/image34.png"/><Relationship Id="rId11" Type="http://schemas.openxmlformats.org/officeDocument/2006/relationships/image" Target="../media/image39.png"/><Relationship Id="rId24" Type="http://schemas.openxmlformats.org/officeDocument/2006/relationships/image" Target="../media/image52.jpeg"/><Relationship Id="rId5" Type="http://schemas.openxmlformats.org/officeDocument/2006/relationships/image" Target="../media/image33.png"/><Relationship Id="rId15" Type="http://schemas.openxmlformats.org/officeDocument/2006/relationships/image" Target="../media/image43.jpg"/><Relationship Id="rId23" Type="http://schemas.openxmlformats.org/officeDocument/2006/relationships/image" Target="../media/image51.jpeg"/><Relationship Id="rId10" Type="http://schemas.openxmlformats.org/officeDocument/2006/relationships/image" Target="../media/image38.jpeg"/><Relationship Id="rId19" Type="http://schemas.openxmlformats.org/officeDocument/2006/relationships/image" Target="../media/image47.jpg"/><Relationship Id="rId4" Type="http://schemas.openxmlformats.org/officeDocument/2006/relationships/image" Target="../media/image32.png"/><Relationship Id="rId9" Type="http://schemas.openxmlformats.org/officeDocument/2006/relationships/image" Target="../media/image37.jpeg"/><Relationship Id="rId14" Type="http://schemas.openxmlformats.org/officeDocument/2006/relationships/image" Target="../media/image42.jpeg"/><Relationship Id="rId22" Type="http://schemas.openxmlformats.org/officeDocument/2006/relationships/image" Target="../media/image50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1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6</xdr:row>
      <xdr:rowOff>137160</xdr:rowOff>
    </xdr:from>
    <xdr:to>
      <xdr:col>4</xdr:col>
      <xdr:colOff>0</xdr:colOff>
      <xdr:row>7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A790240-38E2-407F-8ED9-A5918EF295E8}"/>
            </a:ext>
          </a:extLst>
        </xdr:cNvPr>
        <xdr:cNvSpPr txBox="1"/>
      </xdr:nvSpPr>
      <xdr:spPr>
        <a:xfrm>
          <a:off x="2087880" y="1249680"/>
          <a:ext cx="1226820" cy="175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53C97A30-9ED6-4F57-91F9-805D9550E32C}"/>
            </a:ext>
          </a:extLst>
        </xdr:cNvPr>
        <xdr:cNvSpPr txBox="1"/>
      </xdr:nvSpPr>
      <xdr:spPr>
        <a:xfrm>
          <a:off x="2087880" y="1211580"/>
          <a:ext cx="140970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2A7A3342-A9BF-412C-B122-CC99746DA813}"/>
            </a:ext>
          </a:extLst>
        </xdr:cNvPr>
        <xdr:cNvSpPr txBox="1"/>
      </xdr:nvSpPr>
      <xdr:spPr>
        <a:xfrm>
          <a:off x="55854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6</xdr:col>
      <xdr:colOff>563880</xdr:colOff>
      <xdr:row>5</xdr:row>
      <xdr:rowOff>121920</xdr:rowOff>
    </xdr:from>
    <xdr:to>
      <xdr:col>9</xdr:col>
      <xdr:colOff>22860</xdr:colOff>
      <xdr:row>6</xdr:row>
      <xdr:rowOff>114300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BC27E598-143F-4A59-8DAE-0EE02E1A7578}"/>
            </a:ext>
          </a:extLst>
        </xdr:cNvPr>
        <xdr:cNvSpPr txBox="1"/>
      </xdr:nvSpPr>
      <xdr:spPr>
        <a:xfrm>
          <a:off x="5646420" y="102108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D607F33C-5B09-4FA5-BA4D-7DAB41200B11}"/>
            </a:ext>
          </a:extLst>
        </xdr:cNvPr>
        <xdr:cNvSpPr txBox="1"/>
      </xdr:nvSpPr>
      <xdr:spPr>
        <a:xfrm>
          <a:off x="55854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58466D8D-50C4-4A9F-B855-2825052B788D}"/>
            </a:ext>
          </a:extLst>
        </xdr:cNvPr>
        <xdr:cNvSpPr txBox="1"/>
      </xdr:nvSpPr>
      <xdr:spPr>
        <a:xfrm>
          <a:off x="55854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8</xdr:row>
      <xdr:rowOff>7620</xdr:rowOff>
    </xdr:from>
    <xdr:to>
      <xdr:col>7</xdr:col>
      <xdr:colOff>339240</xdr:colOff>
      <xdr:row>9</xdr:row>
      <xdr:rowOff>2640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4FC06FC-00F6-4775-8D95-7206924D793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982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C9E57639-D1F9-41F3-885B-520D35B0D1F8}"/>
            </a:ext>
          </a:extLst>
        </xdr:cNvPr>
        <xdr:cNvSpPr txBox="1"/>
      </xdr:nvSpPr>
      <xdr:spPr>
        <a:xfrm>
          <a:off x="55854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563880</xdr:colOff>
      <xdr:row>5</xdr:row>
      <xdr:rowOff>121920</xdr:rowOff>
    </xdr:from>
    <xdr:to>
      <xdr:col>15</xdr:col>
      <xdr:colOff>22860</xdr:colOff>
      <xdr:row>6</xdr:row>
      <xdr:rowOff>114300</xdr:rowOff>
    </xdr:to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902D9832-6897-4DB9-8B62-1E6B0BFDD68D}"/>
            </a:ext>
          </a:extLst>
        </xdr:cNvPr>
        <xdr:cNvSpPr txBox="1"/>
      </xdr:nvSpPr>
      <xdr:spPr>
        <a:xfrm>
          <a:off x="5646420" y="102108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4</xdr:row>
      <xdr:rowOff>7620</xdr:rowOff>
    </xdr:from>
    <xdr:to>
      <xdr:col>9</xdr:col>
      <xdr:colOff>346620</xdr:colOff>
      <xdr:row>7</xdr:row>
      <xdr:rowOff>7440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E51E7AE9-451D-4B3E-8C71-85CEA79F2F1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9820" y="731520"/>
          <a:ext cx="720000" cy="52560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A39FA703-0B05-439F-A0D5-071A00BC403B}"/>
            </a:ext>
          </a:extLst>
        </xdr:cNvPr>
        <xdr:cNvSpPr txBox="1"/>
      </xdr:nvSpPr>
      <xdr:spPr>
        <a:xfrm>
          <a:off x="55854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563880</xdr:colOff>
      <xdr:row>5</xdr:row>
      <xdr:rowOff>121920</xdr:rowOff>
    </xdr:from>
    <xdr:to>
      <xdr:col>15</xdr:col>
      <xdr:colOff>22860</xdr:colOff>
      <xdr:row>6</xdr:row>
      <xdr:rowOff>114300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401E1882-7069-427A-B462-519803912935}"/>
            </a:ext>
          </a:extLst>
        </xdr:cNvPr>
        <xdr:cNvSpPr txBox="1"/>
      </xdr:nvSpPr>
      <xdr:spPr>
        <a:xfrm>
          <a:off x="5646420" y="102108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28" name="Imagen 27">
          <a:extLst>
            <a:ext uri="{FF2B5EF4-FFF2-40B4-BE49-F238E27FC236}">
              <a16:creationId xmlns:a16="http://schemas.microsoft.com/office/drawing/2014/main" id="{A43A3BFC-2EC0-4EB2-9931-1BF15A937FC2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982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13</xdr:col>
      <xdr:colOff>15240</xdr:colOff>
      <xdr:row>4</xdr:row>
      <xdr:rowOff>7620</xdr:rowOff>
    </xdr:from>
    <xdr:ext cx="720000" cy="525600"/>
    <xdr:pic>
      <xdr:nvPicPr>
        <xdr:cNvPr id="29" name="Imagen 28">
          <a:extLst>
            <a:ext uri="{FF2B5EF4-FFF2-40B4-BE49-F238E27FC236}">
              <a16:creationId xmlns:a16="http://schemas.microsoft.com/office/drawing/2014/main" id="{2686976B-A11D-4A75-BE51-A5AF5C472B46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9820" y="731520"/>
          <a:ext cx="720000" cy="52560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6</xdr:row>
      <xdr:rowOff>137160</xdr:rowOff>
    </xdr:from>
    <xdr:to>
      <xdr:col>8</xdr:col>
      <xdr:colOff>0</xdr:colOff>
      <xdr:row>7</xdr:row>
      <xdr:rowOff>129540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F991591-08BD-4104-88A4-6817E4F5E4FD}"/>
            </a:ext>
          </a:extLst>
        </xdr:cNvPr>
        <xdr:cNvSpPr txBox="1"/>
      </xdr:nvSpPr>
      <xdr:spPr>
        <a:xfrm>
          <a:off x="5593080" y="121920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9</xdr:row>
      <xdr:rowOff>7620</xdr:rowOff>
    </xdr:from>
    <xdr:to>
      <xdr:col>7</xdr:col>
      <xdr:colOff>339240</xdr:colOff>
      <xdr:row>10</xdr:row>
      <xdr:rowOff>2640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A4B5C21B-5FE9-4DC3-8CDC-E6E62CBFB44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7440" y="151638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9</xdr:col>
      <xdr:colOff>7620</xdr:colOff>
      <xdr:row>9</xdr:row>
      <xdr:rowOff>7620</xdr:rowOff>
    </xdr:from>
    <xdr:to>
      <xdr:col>9</xdr:col>
      <xdr:colOff>331620</xdr:colOff>
      <xdr:row>10</xdr:row>
      <xdr:rowOff>2640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C8DA5D39-FD29-423F-B8C5-E4498B66E708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8440" y="151638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>
    <xdr:from>
      <xdr:col>12</xdr:col>
      <xdr:colOff>502920</xdr:colOff>
      <xdr:row>6</xdr:row>
      <xdr:rowOff>137160</xdr:rowOff>
    </xdr:from>
    <xdr:to>
      <xdr:col>14</xdr:col>
      <xdr:colOff>0</xdr:colOff>
      <xdr:row>7</xdr:row>
      <xdr:rowOff>129540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37FA13A9-A582-42DA-AF8E-F9EF07095004}"/>
            </a:ext>
          </a:extLst>
        </xdr:cNvPr>
        <xdr:cNvSpPr txBox="1"/>
      </xdr:nvSpPr>
      <xdr:spPr>
        <a:xfrm>
          <a:off x="5593080" y="121920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5</xdr:row>
      <xdr:rowOff>7620</xdr:rowOff>
    </xdr:from>
    <xdr:to>
      <xdr:col>9</xdr:col>
      <xdr:colOff>346620</xdr:colOff>
      <xdr:row>8</xdr:row>
      <xdr:rowOff>7440</xdr:rowOff>
    </xdr:to>
    <xdr:pic>
      <xdr:nvPicPr>
        <xdr:cNvPr id="16" name="Imagen 15" descr="MARIA CALLAS">
          <a:extLst>
            <a:ext uri="{FF2B5EF4-FFF2-40B4-BE49-F238E27FC236}">
              <a16:creationId xmlns:a16="http://schemas.microsoft.com/office/drawing/2014/main" id="{8C317FBC-38CF-4D53-B4AF-0BF726FEAFD6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7440" y="914400"/>
          <a:ext cx="720000" cy="52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15240</xdr:colOff>
      <xdr:row>11</xdr:row>
      <xdr:rowOff>7620</xdr:rowOff>
    </xdr:from>
    <xdr:to>
      <xdr:col>7</xdr:col>
      <xdr:colOff>339240</xdr:colOff>
      <xdr:row>12</xdr:row>
      <xdr:rowOff>2640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3A2CFE57-7E8D-4FB4-8739-58E708AD4DFD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7440" y="1821180"/>
          <a:ext cx="324000" cy="216000"/>
        </a:xfrm>
        <a:prstGeom prst="rect">
          <a:avLst/>
        </a:prstGeom>
        <a:ln w="0">
          <a:solidFill>
            <a:schemeClr val="bg2">
              <a:lumMod val="75000"/>
            </a:schemeClr>
          </a:solidFill>
        </a:ln>
      </xdr:spPr>
    </xdr:pic>
    <xdr:clientData/>
  </xdr:twoCellAnchor>
  <xdr:twoCellAnchor>
    <xdr:from>
      <xdr:col>12</xdr:col>
      <xdr:colOff>502920</xdr:colOff>
      <xdr:row>6</xdr:row>
      <xdr:rowOff>137160</xdr:rowOff>
    </xdr:from>
    <xdr:to>
      <xdr:col>14</xdr:col>
      <xdr:colOff>0</xdr:colOff>
      <xdr:row>7</xdr:row>
      <xdr:rowOff>129540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6CB9E76B-0A2B-426B-9779-AF8391F9D92F}"/>
            </a:ext>
          </a:extLst>
        </xdr:cNvPr>
        <xdr:cNvSpPr txBox="1"/>
      </xdr:nvSpPr>
      <xdr:spPr>
        <a:xfrm>
          <a:off x="5593080" y="121920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9</xdr:row>
      <xdr:rowOff>7620</xdr:rowOff>
    </xdr:from>
    <xdr:ext cx="324000" cy="216000"/>
    <xdr:pic>
      <xdr:nvPicPr>
        <xdr:cNvPr id="19" name="Imagen 18">
          <a:extLst>
            <a:ext uri="{FF2B5EF4-FFF2-40B4-BE49-F238E27FC236}">
              <a16:creationId xmlns:a16="http://schemas.microsoft.com/office/drawing/2014/main" id="{3D5DADA2-F7D2-44AF-8C3C-87EC95558B3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7440" y="151638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15</xdr:col>
      <xdr:colOff>7620</xdr:colOff>
      <xdr:row>9</xdr:row>
      <xdr:rowOff>7620</xdr:rowOff>
    </xdr:from>
    <xdr:ext cx="324000" cy="216000"/>
    <xdr:pic>
      <xdr:nvPicPr>
        <xdr:cNvPr id="20" name="Imagen 19">
          <a:extLst>
            <a:ext uri="{FF2B5EF4-FFF2-40B4-BE49-F238E27FC236}">
              <a16:creationId xmlns:a16="http://schemas.microsoft.com/office/drawing/2014/main" id="{4EC9EDE2-D1F4-423D-BCA4-083B993C8A82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8440" y="151638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13</xdr:col>
      <xdr:colOff>15240</xdr:colOff>
      <xdr:row>5</xdr:row>
      <xdr:rowOff>7620</xdr:rowOff>
    </xdr:from>
    <xdr:ext cx="720000" cy="525600"/>
    <xdr:pic>
      <xdr:nvPicPr>
        <xdr:cNvPr id="21" name="Imagen 20" descr="MARIA CALLAS">
          <a:extLst>
            <a:ext uri="{FF2B5EF4-FFF2-40B4-BE49-F238E27FC236}">
              <a16:creationId xmlns:a16="http://schemas.microsoft.com/office/drawing/2014/main" id="{E5678EC2-A9F6-430C-A5CA-74201B39F67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7440" y="914400"/>
          <a:ext cx="720000" cy="52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15240</xdr:colOff>
      <xdr:row>11</xdr:row>
      <xdr:rowOff>7620</xdr:rowOff>
    </xdr:from>
    <xdr:ext cx="324000" cy="216000"/>
    <xdr:pic>
      <xdr:nvPicPr>
        <xdr:cNvPr id="22" name="Imagen 21">
          <a:extLst>
            <a:ext uri="{FF2B5EF4-FFF2-40B4-BE49-F238E27FC236}">
              <a16:creationId xmlns:a16="http://schemas.microsoft.com/office/drawing/2014/main" id="{862BF01F-7E6F-4221-BEC9-292F191E3C4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7440" y="1821180"/>
          <a:ext cx="324000" cy="216000"/>
        </a:xfrm>
        <a:prstGeom prst="rect">
          <a:avLst/>
        </a:prstGeom>
        <a:ln w="0">
          <a:solidFill>
            <a:schemeClr val="bg2">
              <a:lumMod val="75000"/>
            </a:schemeClr>
          </a:solidFill>
        </a:ln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6</xdr:row>
      <xdr:rowOff>137160</xdr:rowOff>
    </xdr:from>
    <xdr:to>
      <xdr:col>8</xdr:col>
      <xdr:colOff>0</xdr:colOff>
      <xdr:row>7</xdr:row>
      <xdr:rowOff>129540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17571A9-1F8B-4E12-9D47-237E73532758}"/>
            </a:ext>
          </a:extLst>
        </xdr:cNvPr>
        <xdr:cNvSpPr txBox="1"/>
      </xdr:nvSpPr>
      <xdr:spPr>
        <a:xfrm>
          <a:off x="5593080" y="121920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9</xdr:row>
      <xdr:rowOff>7620</xdr:rowOff>
    </xdr:from>
    <xdr:to>
      <xdr:col>7</xdr:col>
      <xdr:colOff>339240</xdr:colOff>
      <xdr:row>10</xdr:row>
      <xdr:rowOff>2640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3507433-69FD-4995-8920-025C4E4F97CD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7440" y="151638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9</xdr:col>
      <xdr:colOff>7620</xdr:colOff>
      <xdr:row>9</xdr:row>
      <xdr:rowOff>7620</xdr:rowOff>
    </xdr:from>
    <xdr:to>
      <xdr:col>9</xdr:col>
      <xdr:colOff>331620</xdr:colOff>
      <xdr:row>10</xdr:row>
      <xdr:rowOff>2640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1F6589E-F576-4BA5-AB7B-F9C74D864A9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8440" y="151638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7</xdr:col>
      <xdr:colOff>15240</xdr:colOff>
      <xdr:row>11</xdr:row>
      <xdr:rowOff>7620</xdr:rowOff>
    </xdr:from>
    <xdr:to>
      <xdr:col>7</xdr:col>
      <xdr:colOff>339240</xdr:colOff>
      <xdr:row>12</xdr:row>
      <xdr:rowOff>2640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E21FEAA-CD77-4CCB-9E73-0BCB38760C2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7440" y="1821180"/>
          <a:ext cx="324000" cy="216000"/>
        </a:xfrm>
        <a:prstGeom prst="rect">
          <a:avLst/>
        </a:prstGeom>
        <a:ln w="0"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9</xdr:col>
      <xdr:colOff>15240</xdr:colOff>
      <xdr:row>11</xdr:row>
      <xdr:rowOff>7620</xdr:rowOff>
    </xdr:from>
    <xdr:to>
      <xdr:col>9</xdr:col>
      <xdr:colOff>339240</xdr:colOff>
      <xdr:row>12</xdr:row>
      <xdr:rowOff>2640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1A7A38D6-69B8-423D-A602-38B6420916B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6060" y="182118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7</xdr:col>
      <xdr:colOff>15240</xdr:colOff>
      <xdr:row>5</xdr:row>
      <xdr:rowOff>0</xdr:rowOff>
    </xdr:from>
    <xdr:to>
      <xdr:col>9</xdr:col>
      <xdr:colOff>346620</xdr:colOff>
      <xdr:row>7</xdr:row>
      <xdr:rowOff>175080</xdr:rowOff>
    </xdr:to>
    <xdr:pic>
      <xdr:nvPicPr>
        <xdr:cNvPr id="15" name="Imagen 14" descr="Resultado de imagen para ave cesar">
          <a:extLst>
            <a:ext uri="{FF2B5EF4-FFF2-40B4-BE49-F238E27FC236}">
              <a16:creationId xmlns:a16="http://schemas.microsoft.com/office/drawing/2014/main" id="{0300037A-EB38-4696-8C52-1E2103CB0996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7440" y="906780"/>
          <a:ext cx="720000" cy="52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502920</xdr:colOff>
      <xdr:row>6</xdr:row>
      <xdr:rowOff>137160</xdr:rowOff>
    </xdr:from>
    <xdr:to>
      <xdr:col>14</xdr:col>
      <xdr:colOff>0</xdr:colOff>
      <xdr:row>7</xdr:row>
      <xdr:rowOff>129540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E0D4F2D7-7CA4-431C-AEE1-ED97DC5A96C0}"/>
            </a:ext>
          </a:extLst>
        </xdr:cNvPr>
        <xdr:cNvSpPr txBox="1"/>
      </xdr:nvSpPr>
      <xdr:spPr>
        <a:xfrm>
          <a:off x="5593080" y="121920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9</xdr:row>
      <xdr:rowOff>7620</xdr:rowOff>
    </xdr:from>
    <xdr:ext cx="324000" cy="216000"/>
    <xdr:pic>
      <xdr:nvPicPr>
        <xdr:cNvPr id="17" name="Imagen 16">
          <a:extLst>
            <a:ext uri="{FF2B5EF4-FFF2-40B4-BE49-F238E27FC236}">
              <a16:creationId xmlns:a16="http://schemas.microsoft.com/office/drawing/2014/main" id="{DCC856BD-B62C-4141-B70D-79C53554DA2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7440" y="151638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15</xdr:col>
      <xdr:colOff>7620</xdr:colOff>
      <xdr:row>9</xdr:row>
      <xdr:rowOff>7620</xdr:rowOff>
    </xdr:from>
    <xdr:ext cx="324000" cy="216000"/>
    <xdr:pic>
      <xdr:nvPicPr>
        <xdr:cNvPr id="18" name="Imagen 17">
          <a:extLst>
            <a:ext uri="{FF2B5EF4-FFF2-40B4-BE49-F238E27FC236}">
              <a16:creationId xmlns:a16="http://schemas.microsoft.com/office/drawing/2014/main" id="{74B4162B-7E4E-47F5-BBBB-B2494F28D41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8440" y="151638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13</xdr:col>
      <xdr:colOff>15240</xdr:colOff>
      <xdr:row>11</xdr:row>
      <xdr:rowOff>7620</xdr:rowOff>
    </xdr:from>
    <xdr:ext cx="324000" cy="216000"/>
    <xdr:pic>
      <xdr:nvPicPr>
        <xdr:cNvPr id="19" name="Imagen 18">
          <a:extLst>
            <a:ext uri="{FF2B5EF4-FFF2-40B4-BE49-F238E27FC236}">
              <a16:creationId xmlns:a16="http://schemas.microsoft.com/office/drawing/2014/main" id="{839DC8A5-F336-49A5-81CA-6E65A05A93D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7440" y="1821180"/>
          <a:ext cx="324000" cy="216000"/>
        </a:xfrm>
        <a:prstGeom prst="rect">
          <a:avLst/>
        </a:prstGeom>
        <a:ln w="0"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15</xdr:col>
      <xdr:colOff>15240</xdr:colOff>
      <xdr:row>11</xdr:row>
      <xdr:rowOff>7620</xdr:rowOff>
    </xdr:from>
    <xdr:ext cx="324000" cy="216000"/>
    <xdr:pic>
      <xdr:nvPicPr>
        <xdr:cNvPr id="20" name="Imagen 19">
          <a:extLst>
            <a:ext uri="{FF2B5EF4-FFF2-40B4-BE49-F238E27FC236}">
              <a16:creationId xmlns:a16="http://schemas.microsoft.com/office/drawing/2014/main" id="{4AD45689-0C24-4DF5-AFB6-372403D135C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6060" y="182118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13</xdr:col>
      <xdr:colOff>15240</xdr:colOff>
      <xdr:row>5</xdr:row>
      <xdr:rowOff>0</xdr:rowOff>
    </xdr:from>
    <xdr:ext cx="720000" cy="525600"/>
    <xdr:pic>
      <xdr:nvPicPr>
        <xdr:cNvPr id="21" name="Imagen 20" descr="Resultado de imagen para ave cesar">
          <a:extLst>
            <a:ext uri="{FF2B5EF4-FFF2-40B4-BE49-F238E27FC236}">
              <a16:creationId xmlns:a16="http://schemas.microsoft.com/office/drawing/2014/main" id="{86A52AB8-3673-4536-BD68-F4B0F4A5834A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7440" y="906780"/>
          <a:ext cx="720000" cy="52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3</xdr:row>
      <xdr:rowOff>7620</xdr:rowOff>
    </xdr:from>
    <xdr:to>
      <xdr:col>2</xdr:col>
      <xdr:colOff>15240</xdr:colOff>
      <xdr:row>5</xdr:row>
      <xdr:rowOff>137160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9BF783A-C6D2-42D9-9049-21F55D9B4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" y="556260"/>
          <a:ext cx="746760" cy="49530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4</xdr:row>
      <xdr:rowOff>22860</xdr:rowOff>
    </xdr:from>
    <xdr:to>
      <xdr:col>0</xdr:col>
      <xdr:colOff>706120</xdr:colOff>
      <xdr:row>5</xdr:row>
      <xdr:rowOff>68580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E4C9EDA-0434-4944-A6EE-DF1D925BA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54380"/>
          <a:ext cx="629920" cy="228600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</xdr:colOff>
      <xdr:row>5</xdr:row>
      <xdr:rowOff>144780</xdr:rowOff>
    </xdr:from>
    <xdr:to>
      <xdr:col>1</xdr:col>
      <xdr:colOff>38100</xdr:colOff>
      <xdr:row>10</xdr:row>
      <xdr:rowOff>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EAB71E8-7CD0-4B25-811A-5050E4072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" y="1059180"/>
          <a:ext cx="769620" cy="769620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10</xdr:row>
      <xdr:rowOff>91440</xdr:rowOff>
    </xdr:from>
    <xdr:to>
      <xdr:col>1</xdr:col>
      <xdr:colOff>45720</xdr:colOff>
      <xdr:row>13</xdr:row>
      <xdr:rowOff>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B5856DF5-DF23-4DED-B417-CA0199F0E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920240"/>
          <a:ext cx="792480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68580</xdr:colOff>
      <xdr:row>13</xdr:row>
      <xdr:rowOff>53340</xdr:rowOff>
    </xdr:from>
    <xdr:to>
      <xdr:col>1</xdr:col>
      <xdr:colOff>15240</xdr:colOff>
      <xdr:row>16</xdr:row>
      <xdr:rowOff>30480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181297A7-86D4-4D5F-8262-AE55F48F2E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" y="2430780"/>
          <a:ext cx="739140" cy="525780"/>
        </a:xfrm>
        <a:prstGeom prst="rect">
          <a:avLst/>
        </a:prstGeom>
      </xdr:spPr>
    </xdr:pic>
    <xdr:clientData/>
  </xdr:twoCellAnchor>
  <xdr:twoCellAnchor editAs="oneCell">
    <xdr:from>
      <xdr:col>0</xdr:col>
      <xdr:colOff>91440</xdr:colOff>
      <xdr:row>16</xdr:row>
      <xdr:rowOff>68580</xdr:rowOff>
    </xdr:from>
    <xdr:to>
      <xdr:col>1</xdr:col>
      <xdr:colOff>108668</xdr:colOff>
      <xdr:row>19</xdr:row>
      <xdr:rowOff>15240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C02951BE-6690-49DD-98D8-1CCA44956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" y="2994660"/>
          <a:ext cx="809708" cy="495300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</xdr:colOff>
      <xdr:row>19</xdr:row>
      <xdr:rowOff>0</xdr:rowOff>
    </xdr:from>
    <xdr:to>
      <xdr:col>0</xdr:col>
      <xdr:colOff>680015</xdr:colOff>
      <xdr:row>21</xdr:row>
      <xdr:rowOff>83820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5EFC7622-024B-47C9-AB1A-1C076A1C52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" y="3474720"/>
          <a:ext cx="619055" cy="449580"/>
        </a:xfrm>
        <a:prstGeom prst="rect">
          <a:avLst/>
        </a:prstGeom>
      </xdr:spPr>
    </xdr:pic>
    <xdr:clientData/>
  </xdr:twoCellAnchor>
  <xdr:twoCellAnchor editAs="oneCell">
    <xdr:from>
      <xdr:col>1</xdr:col>
      <xdr:colOff>68580</xdr:colOff>
      <xdr:row>15</xdr:row>
      <xdr:rowOff>53340</xdr:rowOff>
    </xdr:from>
    <xdr:to>
      <xdr:col>2</xdr:col>
      <xdr:colOff>7620</xdr:colOff>
      <xdr:row>19</xdr:row>
      <xdr:rowOff>53340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C0465111-387B-401D-B8E0-ED6A6482A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060" y="2796540"/>
          <a:ext cx="731520" cy="731520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129541</xdr:colOff>
      <xdr:row>5</xdr:row>
      <xdr:rowOff>167641</xdr:rowOff>
    </xdr:from>
    <xdr:to>
      <xdr:col>1</xdr:col>
      <xdr:colOff>762001</xdr:colOff>
      <xdr:row>9</xdr:row>
      <xdr:rowOff>68581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6AD0243F-3C5D-4DF3-B997-AC9FD646C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1" y="1082041"/>
          <a:ext cx="632460" cy="632460"/>
        </a:xfrm>
        <a:prstGeom prst="rect">
          <a:avLst/>
        </a:prstGeom>
      </xdr:spPr>
    </xdr:pic>
    <xdr:clientData/>
  </xdr:twoCellAnchor>
  <xdr:twoCellAnchor editAs="oneCell">
    <xdr:from>
      <xdr:col>1</xdr:col>
      <xdr:colOff>121920</xdr:colOff>
      <xdr:row>10</xdr:row>
      <xdr:rowOff>15240</xdr:rowOff>
    </xdr:from>
    <xdr:to>
      <xdr:col>1</xdr:col>
      <xdr:colOff>769620</xdr:colOff>
      <xdr:row>13</xdr:row>
      <xdr:rowOff>7620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C44499E2-90D2-4D7F-94C2-8830E475F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1844040"/>
          <a:ext cx="647700" cy="541020"/>
        </a:xfrm>
        <a:prstGeom prst="rect">
          <a:avLst/>
        </a:prstGeom>
      </xdr:spPr>
    </xdr:pic>
    <xdr:clientData/>
  </xdr:twoCellAnchor>
  <xdr:twoCellAnchor editAs="oneCell">
    <xdr:from>
      <xdr:col>1</xdr:col>
      <xdr:colOff>68581</xdr:colOff>
      <xdr:row>13</xdr:row>
      <xdr:rowOff>83820</xdr:rowOff>
    </xdr:from>
    <xdr:to>
      <xdr:col>2</xdr:col>
      <xdr:colOff>60960</xdr:colOff>
      <xdr:row>15</xdr:row>
      <xdr:rowOff>129540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F9CAA505-9F7D-4635-A0D1-B4F8EC5CF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061" y="2461260"/>
          <a:ext cx="784859" cy="41148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18</xdr:row>
      <xdr:rowOff>160020</xdr:rowOff>
    </xdr:from>
    <xdr:to>
      <xdr:col>1</xdr:col>
      <xdr:colOff>746760</xdr:colOff>
      <xdr:row>22</xdr:row>
      <xdr:rowOff>60960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7978822F-DE9F-4218-A855-B4F2A0494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6780" y="3451860"/>
          <a:ext cx="632460" cy="6324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6</xdr:row>
      <xdr:rowOff>106680</xdr:rowOff>
    </xdr:from>
    <xdr:to>
      <xdr:col>0</xdr:col>
      <xdr:colOff>407820</xdr:colOff>
      <xdr:row>7</xdr:row>
      <xdr:rowOff>139800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3E2E52E-0318-44C7-8808-5EB03F53CCB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120396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0</xdr:col>
      <xdr:colOff>68581</xdr:colOff>
      <xdr:row>2</xdr:row>
      <xdr:rowOff>83820</xdr:rowOff>
    </xdr:from>
    <xdr:to>
      <xdr:col>0</xdr:col>
      <xdr:colOff>392581</xdr:colOff>
      <xdr:row>3</xdr:row>
      <xdr:rowOff>116940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0F51F30-B50E-4EF4-9711-257A17EEC90B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1" y="44958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0</xdr:col>
      <xdr:colOff>83821</xdr:colOff>
      <xdr:row>10</xdr:row>
      <xdr:rowOff>137161</xdr:rowOff>
    </xdr:from>
    <xdr:to>
      <xdr:col>0</xdr:col>
      <xdr:colOff>407821</xdr:colOff>
      <xdr:row>11</xdr:row>
      <xdr:rowOff>170281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04A012D-CE3F-4209-8500-1FF3F2EA1D8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1" y="1965961"/>
          <a:ext cx="324000" cy="216000"/>
        </a:xfrm>
        <a:prstGeom prst="rect">
          <a:avLst/>
        </a:prstGeom>
        <a:ln w="0"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1</xdr:col>
      <xdr:colOff>53342</xdr:colOff>
      <xdr:row>6</xdr:row>
      <xdr:rowOff>99060</xdr:rowOff>
    </xdr:from>
    <xdr:to>
      <xdr:col>1</xdr:col>
      <xdr:colOff>377342</xdr:colOff>
      <xdr:row>7</xdr:row>
      <xdr:rowOff>132180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BC92D75-C570-487C-8FF6-B950D871F91B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5822" y="119634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1</xdr:col>
      <xdr:colOff>60960</xdr:colOff>
      <xdr:row>2</xdr:row>
      <xdr:rowOff>95250</xdr:rowOff>
    </xdr:from>
    <xdr:to>
      <xdr:col>1</xdr:col>
      <xdr:colOff>384960</xdr:colOff>
      <xdr:row>3</xdr:row>
      <xdr:rowOff>128370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796367E-395E-4D36-9B8E-7EA3A28B2902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" y="46101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144780</xdr:colOff>
      <xdr:row>11</xdr:row>
      <xdr:rowOff>0</xdr:rowOff>
    </xdr:from>
    <xdr:to>
      <xdr:col>1</xdr:col>
      <xdr:colOff>72300</xdr:colOff>
      <xdr:row>13</xdr:row>
      <xdr:rowOff>159840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D483726-7C3C-4E2C-A7DC-696AF4C6D2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" y="2011680"/>
          <a:ext cx="720000" cy="52560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0</xdr:col>
      <xdr:colOff>142380</xdr:colOff>
      <xdr:row>14</xdr:row>
      <xdr:rowOff>35700</xdr:rowOff>
    </xdr:from>
    <xdr:to>
      <xdr:col>1</xdr:col>
      <xdr:colOff>69900</xdr:colOff>
      <xdr:row>17</xdr:row>
      <xdr:rowOff>12660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F701D71-B91E-4C52-9A1E-1CBA60B55D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380" y="2596020"/>
          <a:ext cx="720000" cy="52560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4</xdr:row>
      <xdr:rowOff>63780</xdr:rowOff>
    </xdr:from>
    <xdr:to>
      <xdr:col>1</xdr:col>
      <xdr:colOff>79920</xdr:colOff>
      <xdr:row>7</xdr:row>
      <xdr:rowOff>40740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F7E3327-AA43-4E21-B13D-DAA6D2F113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795300"/>
          <a:ext cx="720000" cy="52560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0</xdr:col>
      <xdr:colOff>129960</xdr:colOff>
      <xdr:row>7</xdr:row>
      <xdr:rowOff>122340</xdr:rowOff>
    </xdr:from>
    <xdr:to>
      <xdr:col>1</xdr:col>
      <xdr:colOff>57480</xdr:colOff>
      <xdr:row>10</xdr:row>
      <xdr:rowOff>99300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7B73767C-FC4C-479C-99C6-EB58583C4B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60" y="1402500"/>
          <a:ext cx="720000" cy="52560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0</xdr:col>
      <xdr:colOff>175260</xdr:colOff>
      <xdr:row>0</xdr:row>
      <xdr:rowOff>165660</xdr:rowOff>
    </xdr:from>
    <xdr:to>
      <xdr:col>1</xdr:col>
      <xdr:colOff>102780</xdr:colOff>
      <xdr:row>3</xdr:row>
      <xdr:rowOff>142620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14DEF952-721B-4CEB-8FFD-8321478D6B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" y="165660"/>
          <a:ext cx="720000" cy="525600"/>
        </a:xfrm>
        <a:prstGeom prst="rect">
          <a:avLst/>
        </a:prstGeom>
      </xdr:spPr>
    </xdr:pic>
    <xdr:clientData/>
  </xdr:twoCellAnchor>
  <xdr:twoCellAnchor editAs="oneCell">
    <xdr:from>
      <xdr:col>0</xdr:col>
      <xdr:colOff>155640</xdr:colOff>
      <xdr:row>17</xdr:row>
      <xdr:rowOff>102300</xdr:rowOff>
    </xdr:from>
    <xdr:to>
      <xdr:col>1</xdr:col>
      <xdr:colOff>83160</xdr:colOff>
      <xdr:row>20</xdr:row>
      <xdr:rowOff>79260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B916BF54-44C6-41DA-86F8-17112C6A55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640" y="3211260"/>
          <a:ext cx="720000" cy="52560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0</xdr:col>
      <xdr:colOff>152400</xdr:colOff>
      <xdr:row>20</xdr:row>
      <xdr:rowOff>114300</xdr:rowOff>
    </xdr:from>
    <xdr:to>
      <xdr:col>1</xdr:col>
      <xdr:colOff>79920</xdr:colOff>
      <xdr:row>23</xdr:row>
      <xdr:rowOff>91260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BAF76AC-839F-4F15-A982-A0CB0692EB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3771900"/>
          <a:ext cx="720000" cy="52560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0</xdr:col>
      <xdr:colOff>175260</xdr:colOff>
      <xdr:row>24</xdr:row>
      <xdr:rowOff>7620</xdr:rowOff>
    </xdr:from>
    <xdr:to>
      <xdr:col>1</xdr:col>
      <xdr:colOff>102780</xdr:colOff>
      <xdr:row>26</xdr:row>
      <xdr:rowOff>167460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FF7636AC-DB13-461F-AC72-860AD2C20D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" y="4396740"/>
          <a:ext cx="720000" cy="52560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1</xdr:col>
      <xdr:colOff>205740</xdr:colOff>
      <xdr:row>27</xdr:row>
      <xdr:rowOff>15240</xdr:rowOff>
    </xdr:from>
    <xdr:to>
      <xdr:col>2</xdr:col>
      <xdr:colOff>133260</xdr:colOff>
      <xdr:row>29</xdr:row>
      <xdr:rowOff>175080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7146260A-1972-4CA7-9A2F-786515DFA6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220" y="4953000"/>
          <a:ext cx="720000" cy="5256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</xdr:row>
      <xdr:rowOff>7620</xdr:rowOff>
    </xdr:from>
    <xdr:to>
      <xdr:col>2</xdr:col>
      <xdr:colOff>118020</xdr:colOff>
      <xdr:row>3</xdr:row>
      <xdr:rowOff>167460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CD890017-FD61-4F0B-B0FA-699F21B030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980" y="190500"/>
          <a:ext cx="720000" cy="52560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1</xdr:col>
      <xdr:colOff>190500</xdr:colOff>
      <xdr:row>4</xdr:row>
      <xdr:rowOff>76200</xdr:rowOff>
    </xdr:from>
    <xdr:to>
      <xdr:col>2</xdr:col>
      <xdr:colOff>118020</xdr:colOff>
      <xdr:row>7</xdr:row>
      <xdr:rowOff>53160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119A6F84-4ED7-4E62-9BBD-C5B2F71391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980" y="807720"/>
          <a:ext cx="720000" cy="525600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1</xdr:col>
      <xdr:colOff>172860</xdr:colOff>
      <xdr:row>7</xdr:row>
      <xdr:rowOff>119521</xdr:rowOff>
    </xdr:from>
    <xdr:to>
      <xdr:col>2</xdr:col>
      <xdr:colOff>100380</xdr:colOff>
      <xdr:row>10</xdr:row>
      <xdr:rowOff>96481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73304FEF-B2DE-44C5-BCFB-107B5BC551D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5340" y="1399681"/>
          <a:ext cx="720000" cy="52560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1</xdr:col>
      <xdr:colOff>190500</xdr:colOff>
      <xdr:row>11</xdr:row>
      <xdr:rowOff>1</xdr:rowOff>
    </xdr:from>
    <xdr:to>
      <xdr:col>2</xdr:col>
      <xdr:colOff>118020</xdr:colOff>
      <xdr:row>13</xdr:row>
      <xdr:rowOff>159841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1AF6151-B148-4C81-9D3A-0348387147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980" y="2011681"/>
          <a:ext cx="720000" cy="525600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</xdr:pic>
    <xdr:clientData/>
  </xdr:twoCellAnchor>
  <xdr:twoCellAnchor editAs="oneCell">
    <xdr:from>
      <xdr:col>1</xdr:col>
      <xdr:colOff>198120</xdr:colOff>
      <xdr:row>20</xdr:row>
      <xdr:rowOff>129540</xdr:rowOff>
    </xdr:from>
    <xdr:to>
      <xdr:col>2</xdr:col>
      <xdr:colOff>125640</xdr:colOff>
      <xdr:row>23</xdr:row>
      <xdr:rowOff>106500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7DDC87BB-9F93-4ACC-B985-B72424D15F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" y="3787140"/>
          <a:ext cx="720000" cy="525600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</xdr:pic>
    <xdr:clientData/>
  </xdr:twoCellAnchor>
  <xdr:twoCellAnchor editAs="oneCell">
    <xdr:from>
      <xdr:col>2</xdr:col>
      <xdr:colOff>210960</xdr:colOff>
      <xdr:row>23</xdr:row>
      <xdr:rowOff>180480</xdr:rowOff>
    </xdr:from>
    <xdr:to>
      <xdr:col>3</xdr:col>
      <xdr:colOff>138480</xdr:colOff>
      <xdr:row>26</xdr:row>
      <xdr:rowOff>157440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752ECA51-F78E-4CB0-A682-4F51522644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5920" y="4386720"/>
          <a:ext cx="720000" cy="525600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</xdr:pic>
    <xdr:clientData/>
  </xdr:twoCellAnchor>
  <xdr:twoCellAnchor editAs="oneCell">
    <xdr:from>
      <xdr:col>1</xdr:col>
      <xdr:colOff>170460</xdr:colOff>
      <xdr:row>17</xdr:row>
      <xdr:rowOff>101880</xdr:rowOff>
    </xdr:from>
    <xdr:to>
      <xdr:col>2</xdr:col>
      <xdr:colOff>97980</xdr:colOff>
      <xdr:row>20</xdr:row>
      <xdr:rowOff>78840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BC0EAF14-7F40-48CB-9FEC-792DD2F68F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940" y="3210840"/>
          <a:ext cx="720000" cy="525600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</xdr:pic>
    <xdr:clientData/>
  </xdr:twoCellAnchor>
  <xdr:twoCellAnchor editAs="oneCell">
    <xdr:from>
      <xdr:col>1</xdr:col>
      <xdr:colOff>183300</xdr:colOff>
      <xdr:row>14</xdr:row>
      <xdr:rowOff>46140</xdr:rowOff>
    </xdr:from>
    <xdr:to>
      <xdr:col>2</xdr:col>
      <xdr:colOff>110820</xdr:colOff>
      <xdr:row>17</xdr:row>
      <xdr:rowOff>23100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23707444-C237-4BA7-BEA4-07D5B8A893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780" y="2606460"/>
          <a:ext cx="720000" cy="525600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</xdr:pic>
    <xdr:clientData/>
  </xdr:twoCellAnchor>
  <xdr:twoCellAnchor editAs="oneCell">
    <xdr:from>
      <xdr:col>2</xdr:col>
      <xdr:colOff>219000</xdr:colOff>
      <xdr:row>20</xdr:row>
      <xdr:rowOff>112320</xdr:rowOff>
    </xdr:from>
    <xdr:to>
      <xdr:col>3</xdr:col>
      <xdr:colOff>146520</xdr:colOff>
      <xdr:row>23</xdr:row>
      <xdr:rowOff>89280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8547A9FF-1E6D-4F2C-A9E6-850A5C1CD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960" y="3769920"/>
          <a:ext cx="720000" cy="525600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</xdr:pic>
    <xdr:clientData/>
  </xdr:twoCellAnchor>
  <xdr:twoCellAnchor editAs="oneCell">
    <xdr:from>
      <xdr:col>1</xdr:col>
      <xdr:colOff>205740</xdr:colOff>
      <xdr:row>24</xdr:row>
      <xdr:rowOff>7621</xdr:rowOff>
    </xdr:from>
    <xdr:to>
      <xdr:col>2</xdr:col>
      <xdr:colOff>133260</xdr:colOff>
      <xdr:row>26</xdr:row>
      <xdr:rowOff>167461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ECC199F1-1396-4552-BF06-4263B01979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220" y="4396741"/>
          <a:ext cx="720000" cy="525600"/>
        </a:xfrm>
        <a:prstGeom prst="rect">
          <a:avLst/>
        </a:prstGeom>
      </xdr:spPr>
    </xdr:pic>
    <xdr:clientData/>
  </xdr:twoCellAnchor>
  <xdr:twoCellAnchor editAs="oneCell">
    <xdr:from>
      <xdr:col>2</xdr:col>
      <xdr:colOff>213360</xdr:colOff>
      <xdr:row>1</xdr:row>
      <xdr:rowOff>38100</xdr:rowOff>
    </xdr:from>
    <xdr:to>
      <xdr:col>3</xdr:col>
      <xdr:colOff>140880</xdr:colOff>
      <xdr:row>4</xdr:row>
      <xdr:rowOff>15060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F2672C6B-AA5C-4055-A0AE-90761E5381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8320" y="220980"/>
          <a:ext cx="720000" cy="525600"/>
        </a:xfrm>
        <a:prstGeom prst="rect">
          <a:avLst/>
        </a:prstGeom>
        <a:ln>
          <a:solidFill>
            <a:schemeClr val="bg1">
              <a:lumMod val="65000"/>
            </a:schemeClr>
          </a:solidFill>
        </a:ln>
      </xdr:spPr>
    </xdr:pic>
    <xdr:clientData/>
  </xdr:twoCellAnchor>
  <xdr:twoCellAnchor editAs="oneCell">
    <xdr:from>
      <xdr:col>2</xdr:col>
      <xdr:colOff>220980</xdr:colOff>
      <xdr:row>4</xdr:row>
      <xdr:rowOff>99060</xdr:rowOff>
    </xdr:from>
    <xdr:to>
      <xdr:col>3</xdr:col>
      <xdr:colOff>148500</xdr:colOff>
      <xdr:row>7</xdr:row>
      <xdr:rowOff>76020</xdr:rowOff>
    </xdr:to>
    <xdr:pic>
      <xdr:nvPicPr>
        <xdr:cNvPr id="55" name="Imagen 54">
          <a:extLst>
            <a:ext uri="{FF2B5EF4-FFF2-40B4-BE49-F238E27FC236}">
              <a16:creationId xmlns:a16="http://schemas.microsoft.com/office/drawing/2014/main" id="{AAC79627-21FE-4DB8-B0B8-D56F7AE7BB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5940" y="830580"/>
          <a:ext cx="720000" cy="525600"/>
        </a:xfrm>
        <a:prstGeom prst="rect">
          <a:avLst/>
        </a:prstGeom>
        <a:ln>
          <a:solidFill>
            <a:srgbClr val="BCBCBC"/>
          </a:solidFill>
        </a:ln>
      </xdr:spPr>
    </xdr:pic>
    <xdr:clientData/>
  </xdr:twoCellAnchor>
  <xdr:twoCellAnchor editAs="oneCell">
    <xdr:from>
      <xdr:col>2</xdr:col>
      <xdr:colOff>213360</xdr:colOff>
      <xdr:row>14</xdr:row>
      <xdr:rowOff>53340</xdr:rowOff>
    </xdr:from>
    <xdr:to>
      <xdr:col>3</xdr:col>
      <xdr:colOff>140880</xdr:colOff>
      <xdr:row>17</xdr:row>
      <xdr:rowOff>30300</xdr:rowOff>
    </xdr:to>
    <xdr:pic>
      <xdr:nvPicPr>
        <xdr:cNvPr id="57" name="Imagen 56">
          <a:extLst>
            <a:ext uri="{FF2B5EF4-FFF2-40B4-BE49-F238E27FC236}">
              <a16:creationId xmlns:a16="http://schemas.microsoft.com/office/drawing/2014/main" id="{9E74ABE1-1822-42BB-85CD-BCC062AF6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8320" y="2613660"/>
          <a:ext cx="720000" cy="5256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2</xdr:col>
      <xdr:colOff>218580</xdr:colOff>
      <xdr:row>10</xdr:row>
      <xdr:rowOff>180480</xdr:rowOff>
    </xdr:from>
    <xdr:to>
      <xdr:col>3</xdr:col>
      <xdr:colOff>146100</xdr:colOff>
      <xdr:row>13</xdr:row>
      <xdr:rowOff>157440</xdr:rowOff>
    </xdr:to>
    <xdr:pic>
      <xdr:nvPicPr>
        <xdr:cNvPr id="59" name="Imagen 58">
          <a:extLst>
            <a:ext uri="{FF2B5EF4-FFF2-40B4-BE49-F238E27FC236}">
              <a16:creationId xmlns:a16="http://schemas.microsoft.com/office/drawing/2014/main" id="{4EB6EFD1-D897-445F-8C2A-1E7FAEA4F0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540" y="2009280"/>
          <a:ext cx="720000" cy="5256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2</xdr:col>
      <xdr:colOff>223800</xdr:colOff>
      <xdr:row>7</xdr:row>
      <xdr:rowOff>139980</xdr:rowOff>
    </xdr:from>
    <xdr:to>
      <xdr:col>3</xdr:col>
      <xdr:colOff>151320</xdr:colOff>
      <xdr:row>10</xdr:row>
      <xdr:rowOff>116940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19D2D758-2552-4D89-AAC8-EA0633A4F2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8760" y="1420140"/>
          <a:ext cx="720000" cy="5256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  <xdr:twoCellAnchor editAs="oneCell">
    <xdr:from>
      <xdr:col>2</xdr:col>
      <xdr:colOff>205740</xdr:colOff>
      <xdr:row>17</xdr:row>
      <xdr:rowOff>91440</xdr:rowOff>
    </xdr:from>
    <xdr:to>
      <xdr:col>3</xdr:col>
      <xdr:colOff>133260</xdr:colOff>
      <xdr:row>20</xdr:row>
      <xdr:rowOff>68400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id="{D9282FFF-B4F7-4C21-BC0E-913214FC41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0" y="3200400"/>
          <a:ext cx="720000" cy="525600"/>
        </a:xfrm>
        <a:prstGeom prst="rect">
          <a:avLst/>
        </a:prstGeom>
        <a:ln>
          <a:solidFill>
            <a:schemeClr val="lt1">
              <a:shade val="50000"/>
            </a:schemeClr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129540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CEAE2611-F1FE-4E33-9D64-7E85B5A840CE}"/>
            </a:ext>
          </a:extLst>
        </xdr:cNvPr>
        <xdr:cNvSpPr txBox="1"/>
      </xdr:nvSpPr>
      <xdr:spPr>
        <a:xfrm>
          <a:off x="2087880" y="1211580"/>
          <a:ext cx="1356360" cy="114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8</xdr:row>
      <xdr:rowOff>7620</xdr:rowOff>
    </xdr:from>
    <xdr:to>
      <xdr:col>7</xdr:col>
      <xdr:colOff>339240</xdr:colOff>
      <xdr:row>9</xdr:row>
      <xdr:rowOff>2640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D78D8AC6-16A3-48F9-9622-76265D0B54CA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648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F71F18B-7B86-4C5E-B11A-C1470883FBFF}"/>
            </a:ext>
          </a:extLst>
        </xdr:cNvPr>
        <xdr:cNvSpPr txBox="1"/>
      </xdr:nvSpPr>
      <xdr:spPr>
        <a:xfrm>
          <a:off x="553212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4</xdr:row>
      <xdr:rowOff>7620</xdr:rowOff>
    </xdr:from>
    <xdr:to>
      <xdr:col>9</xdr:col>
      <xdr:colOff>346620</xdr:colOff>
      <xdr:row>7</xdr:row>
      <xdr:rowOff>7440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E1FA49EA-89B5-4AC6-AC2A-2B7D5068F91A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6480" y="731520"/>
          <a:ext cx="720000" cy="52560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129540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E852F9F6-C000-4E31-95D9-535851F44F77}"/>
            </a:ext>
          </a:extLst>
        </xdr:cNvPr>
        <xdr:cNvSpPr txBox="1"/>
      </xdr:nvSpPr>
      <xdr:spPr>
        <a:xfrm>
          <a:off x="553212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15" name="Imagen 14">
          <a:extLst>
            <a:ext uri="{FF2B5EF4-FFF2-40B4-BE49-F238E27FC236}">
              <a16:creationId xmlns:a16="http://schemas.microsoft.com/office/drawing/2014/main" id="{86DBA0F6-A777-49DF-ABD9-BEDB4D2149A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648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13</xdr:col>
      <xdr:colOff>15240</xdr:colOff>
      <xdr:row>4</xdr:row>
      <xdr:rowOff>7620</xdr:rowOff>
    </xdr:from>
    <xdr:ext cx="720000" cy="525600"/>
    <xdr:pic>
      <xdr:nvPicPr>
        <xdr:cNvPr id="16" name="Imagen 15">
          <a:extLst>
            <a:ext uri="{FF2B5EF4-FFF2-40B4-BE49-F238E27FC236}">
              <a16:creationId xmlns:a16="http://schemas.microsoft.com/office/drawing/2014/main" id="{F6274BF4-DAD2-482F-8FC4-84FE2632A26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6480" y="731520"/>
          <a:ext cx="720000" cy="52560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AF8BCBA3-3822-4FCF-A726-02C67B3304DC}"/>
            </a:ext>
          </a:extLst>
        </xdr:cNvPr>
        <xdr:cNvSpPr txBox="1"/>
      </xdr:nvSpPr>
      <xdr:spPr>
        <a:xfrm>
          <a:off x="2087880" y="1211580"/>
          <a:ext cx="156210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EB3F3C7C-99FF-4FA8-A751-FD9F759B72B6}"/>
            </a:ext>
          </a:extLst>
        </xdr:cNvPr>
        <xdr:cNvSpPr txBox="1"/>
      </xdr:nvSpPr>
      <xdr:spPr>
        <a:xfrm>
          <a:off x="57378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6</xdr:col>
      <xdr:colOff>571500</xdr:colOff>
      <xdr:row>5</xdr:row>
      <xdr:rowOff>137160</xdr:rowOff>
    </xdr:from>
    <xdr:to>
      <xdr:col>9</xdr:col>
      <xdr:colOff>30480</xdr:colOff>
      <xdr:row>6</xdr:row>
      <xdr:rowOff>129540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120F9AEB-B370-4BA4-A5C4-5A254B85B0C7}"/>
            </a:ext>
          </a:extLst>
        </xdr:cNvPr>
        <xdr:cNvSpPr txBox="1"/>
      </xdr:nvSpPr>
      <xdr:spPr>
        <a:xfrm>
          <a:off x="580644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8CCA223C-6D05-4CB4-BBBF-CD0840553427}"/>
            </a:ext>
          </a:extLst>
        </xdr:cNvPr>
        <xdr:cNvSpPr txBox="1"/>
      </xdr:nvSpPr>
      <xdr:spPr>
        <a:xfrm>
          <a:off x="57378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8</xdr:row>
      <xdr:rowOff>7620</xdr:rowOff>
    </xdr:from>
    <xdr:to>
      <xdr:col>7</xdr:col>
      <xdr:colOff>339240</xdr:colOff>
      <xdr:row>9</xdr:row>
      <xdr:rowOff>2640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DC25962A-60FF-4DB8-8186-8B5A2903B32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222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9</xdr:col>
      <xdr:colOff>7620</xdr:colOff>
      <xdr:row>8</xdr:row>
      <xdr:rowOff>7620</xdr:rowOff>
    </xdr:from>
    <xdr:to>
      <xdr:col>9</xdr:col>
      <xdr:colOff>331620</xdr:colOff>
      <xdr:row>9</xdr:row>
      <xdr:rowOff>2640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B79FFB10-2FE4-4A83-8435-3E5A7F9EC4D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220" y="13335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7</xdr:col>
      <xdr:colOff>15240</xdr:colOff>
      <xdr:row>10</xdr:row>
      <xdr:rowOff>7620</xdr:rowOff>
    </xdr:from>
    <xdr:to>
      <xdr:col>7</xdr:col>
      <xdr:colOff>339240</xdr:colOff>
      <xdr:row>11</xdr:row>
      <xdr:rowOff>2640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5141CAA6-71CA-4DAB-94FB-B9DE0FE721A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2220" y="1638300"/>
          <a:ext cx="324000" cy="216000"/>
        </a:xfrm>
        <a:prstGeom prst="rect">
          <a:avLst/>
        </a:prstGeom>
        <a:ln w="0">
          <a:solidFill>
            <a:schemeClr val="bg2">
              <a:lumMod val="75000"/>
            </a:schemeClr>
          </a:solidFill>
        </a:ln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F624653B-A110-4AFF-93E2-85F37E71645F}"/>
            </a:ext>
          </a:extLst>
        </xdr:cNvPr>
        <xdr:cNvSpPr txBox="1"/>
      </xdr:nvSpPr>
      <xdr:spPr>
        <a:xfrm>
          <a:off x="57378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571500</xdr:colOff>
      <xdr:row>5</xdr:row>
      <xdr:rowOff>137160</xdr:rowOff>
    </xdr:from>
    <xdr:to>
      <xdr:col>15</xdr:col>
      <xdr:colOff>30480</xdr:colOff>
      <xdr:row>6</xdr:row>
      <xdr:rowOff>129540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5FAA3A78-9D09-44B8-8BFE-F0C62720641B}"/>
            </a:ext>
          </a:extLst>
        </xdr:cNvPr>
        <xdr:cNvSpPr txBox="1"/>
      </xdr:nvSpPr>
      <xdr:spPr>
        <a:xfrm>
          <a:off x="580644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4</xdr:row>
      <xdr:rowOff>7620</xdr:rowOff>
    </xdr:from>
    <xdr:to>
      <xdr:col>9</xdr:col>
      <xdr:colOff>346620</xdr:colOff>
      <xdr:row>7</xdr:row>
      <xdr:rowOff>7440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E3B450FD-470B-4FC8-B3C0-394FE604E67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2220" y="731520"/>
          <a:ext cx="720000" cy="52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C996B160-B254-4E57-9ADF-6D9832ECDD91}"/>
            </a:ext>
          </a:extLst>
        </xdr:cNvPr>
        <xdr:cNvSpPr txBox="1"/>
      </xdr:nvSpPr>
      <xdr:spPr>
        <a:xfrm>
          <a:off x="57378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571500</xdr:colOff>
      <xdr:row>5</xdr:row>
      <xdr:rowOff>137160</xdr:rowOff>
    </xdr:from>
    <xdr:to>
      <xdr:col>15</xdr:col>
      <xdr:colOff>30480</xdr:colOff>
      <xdr:row>6</xdr:row>
      <xdr:rowOff>129540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1D062231-EA47-4055-94E6-31E269A8ED16}"/>
            </a:ext>
          </a:extLst>
        </xdr:cNvPr>
        <xdr:cNvSpPr txBox="1"/>
      </xdr:nvSpPr>
      <xdr:spPr>
        <a:xfrm>
          <a:off x="5806440" y="103632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25" name="Imagen 24">
          <a:extLst>
            <a:ext uri="{FF2B5EF4-FFF2-40B4-BE49-F238E27FC236}">
              <a16:creationId xmlns:a16="http://schemas.microsoft.com/office/drawing/2014/main" id="{62B54340-7D6A-4E16-AC26-C309B2A61C6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222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15</xdr:col>
      <xdr:colOff>7620</xdr:colOff>
      <xdr:row>8</xdr:row>
      <xdr:rowOff>7620</xdr:rowOff>
    </xdr:from>
    <xdr:ext cx="324000" cy="216000"/>
    <xdr:pic>
      <xdr:nvPicPr>
        <xdr:cNvPr id="26" name="Imagen 25">
          <a:extLst>
            <a:ext uri="{FF2B5EF4-FFF2-40B4-BE49-F238E27FC236}">
              <a16:creationId xmlns:a16="http://schemas.microsoft.com/office/drawing/2014/main" id="{948432A0-C032-4D65-A5DA-F2EA50DBCAC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220" y="13335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13</xdr:col>
      <xdr:colOff>15240</xdr:colOff>
      <xdr:row>10</xdr:row>
      <xdr:rowOff>7620</xdr:rowOff>
    </xdr:from>
    <xdr:ext cx="324000" cy="216000"/>
    <xdr:pic>
      <xdr:nvPicPr>
        <xdr:cNvPr id="27" name="Imagen 26">
          <a:extLst>
            <a:ext uri="{FF2B5EF4-FFF2-40B4-BE49-F238E27FC236}">
              <a16:creationId xmlns:a16="http://schemas.microsoft.com/office/drawing/2014/main" id="{B69462D3-D8B0-4A01-86A8-8E64560DC5A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2220" y="1638300"/>
          <a:ext cx="324000" cy="216000"/>
        </a:xfrm>
        <a:prstGeom prst="rect">
          <a:avLst/>
        </a:prstGeom>
        <a:ln w="0"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13</xdr:col>
      <xdr:colOff>15240</xdr:colOff>
      <xdr:row>4</xdr:row>
      <xdr:rowOff>7620</xdr:rowOff>
    </xdr:from>
    <xdr:ext cx="720000" cy="525600"/>
    <xdr:pic>
      <xdr:nvPicPr>
        <xdr:cNvPr id="34" name="Imagen 33">
          <a:extLst>
            <a:ext uri="{FF2B5EF4-FFF2-40B4-BE49-F238E27FC236}">
              <a16:creationId xmlns:a16="http://schemas.microsoft.com/office/drawing/2014/main" id="{9E657AC7-A287-4582-BE57-6A8F8946671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2220" y="731520"/>
          <a:ext cx="720000" cy="52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6</xdr:row>
      <xdr:rowOff>137160</xdr:rowOff>
    </xdr:from>
    <xdr:to>
      <xdr:col>4</xdr:col>
      <xdr:colOff>0</xdr:colOff>
      <xdr:row>7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C21691C-CD65-4AF3-BDCD-9DA6C98D0D56}"/>
            </a:ext>
          </a:extLst>
        </xdr:cNvPr>
        <xdr:cNvSpPr txBox="1"/>
      </xdr:nvSpPr>
      <xdr:spPr>
        <a:xfrm>
          <a:off x="2087880" y="1249680"/>
          <a:ext cx="1226820" cy="175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D7C2D5D7-33F7-4E7F-994C-482FDAA60920}"/>
            </a:ext>
          </a:extLst>
        </xdr:cNvPr>
        <xdr:cNvSpPr txBox="1"/>
      </xdr:nvSpPr>
      <xdr:spPr>
        <a:xfrm>
          <a:off x="5623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EB693322-E1E2-4894-9BD1-A7A02AD44D9E}"/>
            </a:ext>
          </a:extLst>
        </xdr:cNvPr>
        <xdr:cNvSpPr txBox="1"/>
      </xdr:nvSpPr>
      <xdr:spPr>
        <a:xfrm>
          <a:off x="5623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8</xdr:row>
      <xdr:rowOff>7620</xdr:rowOff>
    </xdr:from>
    <xdr:to>
      <xdr:col>7</xdr:col>
      <xdr:colOff>339240</xdr:colOff>
      <xdr:row>9</xdr:row>
      <xdr:rowOff>2640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13FFF935-59C5-4CAE-A3A2-7462754F2708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792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85771637-7BDA-433B-9630-DB171DE1EB09}"/>
            </a:ext>
          </a:extLst>
        </xdr:cNvPr>
        <xdr:cNvSpPr txBox="1"/>
      </xdr:nvSpPr>
      <xdr:spPr>
        <a:xfrm>
          <a:off x="56235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4</xdr:row>
      <xdr:rowOff>7620</xdr:rowOff>
    </xdr:from>
    <xdr:to>
      <xdr:col>9</xdr:col>
      <xdr:colOff>346620</xdr:colOff>
      <xdr:row>7</xdr:row>
      <xdr:rowOff>7440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784CB879-657D-485A-8CE0-033EB257986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7920" y="731520"/>
          <a:ext cx="720000" cy="52560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18" name="Imagen 17">
          <a:extLst>
            <a:ext uri="{FF2B5EF4-FFF2-40B4-BE49-F238E27FC236}">
              <a16:creationId xmlns:a16="http://schemas.microsoft.com/office/drawing/2014/main" id="{5D99BB55-D245-44C9-A5B8-8F64B66CB76D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792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13</xdr:col>
      <xdr:colOff>15240</xdr:colOff>
      <xdr:row>4</xdr:row>
      <xdr:rowOff>7620</xdr:rowOff>
    </xdr:from>
    <xdr:ext cx="720000" cy="525600"/>
    <xdr:pic>
      <xdr:nvPicPr>
        <xdr:cNvPr id="21" name="Imagen 20">
          <a:extLst>
            <a:ext uri="{FF2B5EF4-FFF2-40B4-BE49-F238E27FC236}">
              <a16:creationId xmlns:a16="http://schemas.microsoft.com/office/drawing/2014/main" id="{E02250E7-ECE1-46A8-B8AF-FD10C9653ACB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7920" y="731520"/>
          <a:ext cx="720000" cy="52560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9</xdr:col>
      <xdr:colOff>15240</xdr:colOff>
      <xdr:row>8</xdr:row>
      <xdr:rowOff>7620</xdr:rowOff>
    </xdr:from>
    <xdr:to>
      <xdr:col>9</xdr:col>
      <xdr:colOff>339240</xdr:colOff>
      <xdr:row>9</xdr:row>
      <xdr:rowOff>2640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3E10DBA1-EC8F-4F55-A5AD-229782D41F2B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6540" y="13335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15</xdr:col>
      <xdr:colOff>15240</xdr:colOff>
      <xdr:row>8</xdr:row>
      <xdr:rowOff>7620</xdr:rowOff>
    </xdr:from>
    <xdr:to>
      <xdr:col>15</xdr:col>
      <xdr:colOff>339240</xdr:colOff>
      <xdr:row>9</xdr:row>
      <xdr:rowOff>2640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444FFFB1-65C8-4A7E-BA7D-A83B3BFBDD1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3540" y="13335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6</xdr:row>
      <xdr:rowOff>137160</xdr:rowOff>
    </xdr:from>
    <xdr:to>
      <xdr:col>4</xdr:col>
      <xdr:colOff>0</xdr:colOff>
      <xdr:row>7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4B7EC0C-FBBE-4BD9-8DAC-A2E236E185C3}"/>
            </a:ext>
          </a:extLst>
        </xdr:cNvPr>
        <xdr:cNvSpPr txBox="1"/>
      </xdr:nvSpPr>
      <xdr:spPr>
        <a:xfrm>
          <a:off x="2087880" y="1249680"/>
          <a:ext cx="1447800" cy="175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E1CF91E6-EBE1-4C3F-A51D-4D53FE37E7D0}"/>
            </a:ext>
          </a:extLst>
        </xdr:cNvPr>
        <xdr:cNvSpPr txBox="1"/>
      </xdr:nvSpPr>
      <xdr:spPr>
        <a:xfrm>
          <a:off x="55473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70C74893-5EB0-4FE8-A8BC-7D4AA61F7DDD}"/>
            </a:ext>
          </a:extLst>
        </xdr:cNvPr>
        <xdr:cNvSpPr txBox="1"/>
      </xdr:nvSpPr>
      <xdr:spPr>
        <a:xfrm>
          <a:off x="554736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8</xdr:row>
      <xdr:rowOff>7620</xdr:rowOff>
    </xdr:from>
    <xdr:to>
      <xdr:col>7</xdr:col>
      <xdr:colOff>339240</xdr:colOff>
      <xdr:row>9</xdr:row>
      <xdr:rowOff>2640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FFB84DD2-2EFF-48D3-A833-A65A1C2D8E3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172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7</xdr:col>
      <xdr:colOff>15240</xdr:colOff>
      <xdr:row>4</xdr:row>
      <xdr:rowOff>7620</xdr:rowOff>
    </xdr:from>
    <xdr:to>
      <xdr:col>9</xdr:col>
      <xdr:colOff>346620</xdr:colOff>
      <xdr:row>7</xdr:row>
      <xdr:rowOff>7440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363D8C7-D8B1-4479-AD69-E22AD89F5A5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1720" y="731520"/>
          <a:ext cx="720000" cy="52560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15240</xdr:colOff>
      <xdr:row>8</xdr:row>
      <xdr:rowOff>7620</xdr:rowOff>
    </xdr:from>
    <xdr:to>
      <xdr:col>9</xdr:col>
      <xdr:colOff>339240</xdr:colOff>
      <xdr:row>9</xdr:row>
      <xdr:rowOff>2640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2F879634-196D-4862-B2F4-B3A37A6E319E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0340" y="13335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20" name="Imagen 19">
          <a:extLst>
            <a:ext uri="{FF2B5EF4-FFF2-40B4-BE49-F238E27FC236}">
              <a16:creationId xmlns:a16="http://schemas.microsoft.com/office/drawing/2014/main" id="{0E302591-FBF3-4A43-918F-32FE99C6D9AD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172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13</xdr:col>
      <xdr:colOff>15240</xdr:colOff>
      <xdr:row>4</xdr:row>
      <xdr:rowOff>7620</xdr:rowOff>
    </xdr:from>
    <xdr:ext cx="720000" cy="525600"/>
    <xdr:pic>
      <xdr:nvPicPr>
        <xdr:cNvPr id="22" name="Imagen 21">
          <a:extLst>
            <a:ext uri="{FF2B5EF4-FFF2-40B4-BE49-F238E27FC236}">
              <a16:creationId xmlns:a16="http://schemas.microsoft.com/office/drawing/2014/main" id="{431DB725-EBA7-4E5E-A36F-FBEDE18FDDF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1720" y="731520"/>
          <a:ext cx="720000" cy="52560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15240</xdr:colOff>
      <xdr:row>8</xdr:row>
      <xdr:rowOff>7620</xdr:rowOff>
    </xdr:from>
    <xdr:ext cx="324000" cy="216000"/>
    <xdr:pic>
      <xdr:nvPicPr>
        <xdr:cNvPr id="23" name="Imagen 22">
          <a:extLst>
            <a:ext uri="{FF2B5EF4-FFF2-40B4-BE49-F238E27FC236}">
              <a16:creationId xmlns:a16="http://schemas.microsoft.com/office/drawing/2014/main" id="{D209A610-A48B-48FB-A296-B3FFB773B44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0340" y="13335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6</xdr:row>
      <xdr:rowOff>137160</xdr:rowOff>
    </xdr:from>
    <xdr:to>
      <xdr:col>4</xdr:col>
      <xdr:colOff>0</xdr:colOff>
      <xdr:row>7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BB66D4F-93EE-46C5-A80B-FB1A4289B62C}"/>
            </a:ext>
          </a:extLst>
        </xdr:cNvPr>
        <xdr:cNvSpPr txBox="1"/>
      </xdr:nvSpPr>
      <xdr:spPr>
        <a:xfrm>
          <a:off x="2087880" y="1249680"/>
          <a:ext cx="1371600" cy="175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6</xdr:col>
      <xdr:colOff>502920</xdr:colOff>
      <xdr:row>5</xdr:row>
      <xdr:rowOff>137160</xdr:rowOff>
    </xdr:from>
    <xdr:to>
      <xdr:col>8</xdr:col>
      <xdr:colOff>0</xdr:colOff>
      <xdr:row>6</xdr:row>
      <xdr:rowOff>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5B21FC1D-EAB4-43CB-B1A8-624ED121A6A5}"/>
            </a:ext>
          </a:extLst>
        </xdr:cNvPr>
        <xdr:cNvSpPr txBox="1"/>
      </xdr:nvSpPr>
      <xdr:spPr>
        <a:xfrm>
          <a:off x="2087880" y="1211580"/>
          <a:ext cx="139446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6DA04A63-3108-47B5-9870-BA146C02BA40}"/>
            </a:ext>
          </a:extLst>
        </xdr:cNvPr>
        <xdr:cNvSpPr txBox="1"/>
      </xdr:nvSpPr>
      <xdr:spPr>
        <a:xfrm>
          <a:off x="557022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A499A759-F83D-495B-B271-96516E64169F}"/>
            </a:ext>
          </a:extLst>
        </xdr:cNvPr>
        <xdr:cNvSpPr txBox="1"/>
      </xdr:nvSpPr>
      <xdr:spPr>
        <a:xfrm>
          <a:off x="557022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8</xdr:row>
      <xdr:rowOff>7620</xdr:rowOff>
    </xdr:from>
    <xdr:to>
      <xdr:col>7</xdr:col>
      <xdr:colOff>339240</xdr:colOff>
      <xdr:row>9</xdr:row>
      <xdr:rowOff>2640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D1B33EB9-3941-44F3-BC79-C00C83D33C2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458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ED739E8C-F269-489C-939B-809FE3175401}"/>
            </a:ext>
          </a:extLst>
        </xdr:cNvPr>
        <xdr:cNvSpPr txBox="1"/>
      </xdr:nvSpPr>
      <xdr:spPr>
        <a:xfrm>
          <a:off x="557022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4</xdr:row>
      <xdr:rowOff>0</xdr:rowOff>
    </xdr:from>
    <xdr:to>
      <xdr:col>9</xdr:col>
      <xdr:colOff>346620</xdr:colOff>
      <xdr:row>6</xdr:row>
      <xdr:rowOff>175080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BCFD8968-3FB2-427E-AFC9-C224B6E029B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4580" y="723900"/>
          <a:ext cx="720000" cy="52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15240</xdr:colOff>
      <xdr:row>8</xdr:row>
      <xdr:rowOff>7620</xdr:rowOff>
    </xdr:from>
    <xdr:to>
      <xdr:col>9</xdr:col>
      <xdr:colOff>339240</xdr:colOff>
      <xdr:row>9</xdr:row>
      <xdr:rowOff>2640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78743C-994C-4F50-8862-64C9F46B9B6D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3200" y="13335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>
    <xdr:from>
      <xdr:col>12</xdr:col>
      <xdr:colOff>502920</xdr:colOff>
      <xdr:row>5</xdr:row>
      <xdr:rowOff>137160</xdr:rowOff>
    </xdr:from>
    <xdr:to>
      <xdr:col>14</xdr:col>
      <xdr:colOff>0</xdr:colOff>
      <xdr:row>6</xdr:row>
      <xdr:rowOff>0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C80A73D9-8B96-437F-BD8F-F3FD4AE88D7A}"/>
            </a:ext>
          </a:extLst>
        </xdr:cNvPr>
        <xdr:cNvSpPr txBox="1"/>
      </xdr:nvSpPr>
      <xdr:spPr>
        <a:xfrm>
          <a:off x="557022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8</xdr:row>
      <xdr:rowOff>7620</xdr:rowOff>
    </xdr:from>
    <xdr:ext cx="324000" cy="216000"/>
    <xdr:pic>
      <xdr:nvPicPr>
        <xdr:cNvPr id="20" name="Imagen 19">
          <a:extLst>
            <a:ext uri="{FF2B5EF4-FFF2-40B4-BE49-F238E27FC236}">
              <a16:creationId xmlns:a16="http://schemas.microsoft.com/office/drawing/2014/main" id="{0443962A-884B-432E-9D8F-FCD91BF58A4C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4580" y="133350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13</xdr:col>
      <xdr:colOff>15240</xdr:colOff>
      <xdr:row>4</xdr:row>
      <xdr:rowOff>0</xdr:rowOff>
    </xdr:from>
    <xdr:ext cx="720000" cy="525600"/>
    <xdr:pic>
      <xdr:nvPicPr>
        <xdr:cNvPr id="30" name="Imagen 29">
          <a:extLst>
            <a:ext uri="{FF2B5EF4-FFF2-40B4-BE49-F238E27FC236}">
              <a16:creationId xmlns:a16="http://schemas.microsoft.com/office/drawing/2014/main" id="{721F02B7-0B98-498D-BA83-BEFE8EAFE79F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4580" y="723900"/>
          <a:ext cx="720000" cy="52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15240</xdr:colOff>
      <xdr:row>8</xdr:row>
      <xdr:rowOff>7620</xdr:rowOff>
    </xdr:from>
    <xdr:ext cx="324000" cy="216000"/>
    <xdr:pic>
      <xdr:nvPicPr>
        <xdr:cNvPr id="31" name="Imagen 30">
          <a:extLst>
            <a:ext uri="{FF2B5EF4-FFF2-40B4-BE49-F238E27FC236}">
              <a16:creationId xmlns:a16="http://schemas.microsoft.com/office/drawing/2014/main" id="{4F6EC6C2-0871-4538-9EAA-C334C1BF1CF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3200" y="133350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</xdr:colOff>
      <xdr:row>5</xdr:row>
      <xdr:rowOff>7620</xdr:rowOff>
    </xdr:from>
    <xdr:to>
      <xdr:col>9</xdr:col>
      <xdr:colOff>346620</xdr:colOff>
      <xdr:row>8</xdr:row>
      <xdr:rowOff>7440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CDB76E10-4A5C-4F51-A469-5E27843B448C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7440" y="914400"/>
          <a:ext cx="720000" cy="52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15240</xdr:colOff>
      <xdr:row>9</xdr:row>
      <xdr:rowOff>7620</xdr:rowOff>
    </xdr:from>
    <xdr:to>
      <xdr:col>7</xdr:col>
      <xdr:colOff>339240</xdr:colOff>
      <xdr:row>10</xdr:row>
      <xdr:rowOff>2640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C068A789-44FD-4126-8F67-8F540B0250A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7440" y="151638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>
    <xdr:from>
      <xdr:col>6</xdr:col>
      <xdr:colOff>502920</xdr:colOff>
      <xdr:row>6</xdr:row>
      <xdr:rowOff>137160</xdr:rowOff>
    </xdr:from>
    <xdr:to>
      <xdr:col>8</xdr:col>
      <xdr:colOff>0</xdr:colOff>
      <xdr:row>7</xdr:row>
      <xdr:rowOff>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D00B9A04-9BDE-4BFE-A48B-5B8A18AD2013}"/>
            </a:ext>
          </a:extLst>
        </xdr:cNvPr>
        <xdr:cNvSpPr txBox="1"/>
      </xdr:nvSpPr>
      <xdr:spPr>
        <a:xfrm>
          <a:off x="5570220" y="1036320"/>
          <a:ext cx="92964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5</xdr:row>
      <xdr:rowOff>7620</xdr:rowOff>
    </xdr:from>
    <xdr:ext cx="720000" cy="525600"/>
    <xdr:pic>
      <xdr:nvPicPr>
        <xdr:cNvPr id="14" name="Imagen 13">
          <a:extLst>
            <a:ext uri="{FF2B5EF4-FFF2-40B4-BE49-F238E27FC236}">
              <a16:creationId xmlns:a16="http://schemas.microsoft.com/office/drawing/2014/main" id="{45062D6C-BE70-482E-8785-E406D01514A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7440" y="914400"/>
          <a:ext cx="720000" cy="52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15240</xdr:colOff>
      <xdr:row>9</xdr:row>
      <xdr:rowOff>7620</xdr:rowOff>
    </xdr:from>
    <xdr:ext cx="324000" cy="216000"/>
    <xdr:pic>
      <xdr:nvPicPr>
        <xdr:cNvPr id="15" name="Imagen 14">
          <a:extLst>
            <a:ext uri="{FF2B5EF4-FFF2-40B4-BE49-F238E27FC236}">
              <a16:creationId xmlns:a16="http://schemas.microsoft.com/office/drawing/2014/main" id="{26D1BAE1-F5F5-4474-BE3D-35A24656D6F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7440" y="151638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oneCellAnchor>
  <xdr:twoCellAnchor>
    <xdr:from>
      <xdr:col>12</xdr:col>
      <xdr:colOff>502920</xdr:colOff>
      <xdr:row>6</xdr:row>
      <xdr:rowOff>137160</xdr:rowOff>
    </xdr:from>
    <xdr:to>
      <xdr:col>14</xdr:col>
      <xdr:colOff>0</xdr:colOff>
      <xdr:row>7</xdr:row>
      <xdr:rowOff>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2944B266-10BB-4481-8CB8-4A7B03D78A80}"/>
            </a:ext>
          </a:extLst>
        </xdr:cNvPr>
        <xdr:cNvSpPr txBox="1"/>
      </xdr:nvSpPr>
      <xdr:spPr>
        <a:xfrm>
          <a:off x="5570220" y="1219200"/>
          <a:ext cx="952500" cy="3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6</xdr:row>
      <xdr:rowOff>137160</xdr:rowOff>
    </xdr:from>
    <xdr:to>
      <xdr:col>8</xdr:col>
      <xdr:colOff>0</xdr:colOff>
      <xdr:row>7</xdr:row>
      <xdr:rowOff>129540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6B8F0A5D-DC48-46C2-BADC-2F43ACB01D3F}"/>
            </a:ext>
          </a:extLst>
        </xdr:cNvPr>
        <xdr:cNvSpPr txBox="1"/>
      </xdr:nvSpPr>
      <xdr:spPr>
        <a:xfrm>
          <a:off x="2087880" y="1226820"/>
          <a:ext cx="141732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9</xdr:row>
      <xdr:rowOff>0</xdr:rowOff>
    </xdr:from>
    <xdr:to>
      <xdr:col>7</xdr:col>
      <xdr:colOff>339240</xdr:colOff>
      <xdr:row>9</xdr:row>
      <xdr:rowOff>216000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592FBE57-622F-424D-AD1B-DD3A115D8702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7440" y="150876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9</xdr:col>
      <xdr:colOff>7620</xdr:colOff>
      <xdr:row>9</xdr:row>
      <xdr:rowOff>0</xdr:rowOff>
    </xdr:from>
    <xdr:to>
      <xdr:col>9</xdr:col>
      <xdr:colOff>331620</xdr:colOff>
      <xdr:row>9</xdr:row>
      <xdr:rowOff>216000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6E7AFD71-3561-4DE7-961E-9AF7DD4EDE5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8440" y="150876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>
    <xdr:from>
      <xdr:col>12</xdr:col>
      <xdr:colOff>502920</xdr:colOff>
      <xdr:row>6</xdr:row>
      <xdr:rowOff>137160</xdr:rowOff>
    </xdr:from>
    <xdr:to>
      <xdr:col>14</xdr:col>
      <xdr:colOff>0</xdr:colOff>
      <xdr:row>7</xdr:row>
      <xdr:rowOff>129540</xdr:rowOff>
    </xdr:to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573BADDD-2D4F-4B43-B41D-95EACE8EBECE}"/>
            </a:ext>
          </a:extLst>
        </xdr:cNvPr>
        <xdr:cNvSpPr txBox="1"/>
      </xdr:nvSpPr>
      <xdr:spPr>
        <a:xfrm>
          <a:off x="5593080" y="121920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twoCellAnchor editAs="oneCell">
    <xdr:from>
      <xdr:col>7</xdr:col>
      <xdr:colOff>15240</xdr:colOff>
      <xdr:row>5</xdr:row>
      <xdr:rowOff>7620</xdr:rowOff>
    </xdr:from>
    <xdr:to>
      <xdr:col>9</xdr:col>
      <xdr:colOff>346620</xdr:colOff>
      <xdr:row>8</xdr:row>
      <xdr:rowOff>7440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5AA9CE15-9E9D-425F-B964-B538B8DF6D9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7440" y="914400"/>
          <a:ext cx="720000" cy="52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502920</xdr:colOff>
      <xdr:row>6</xdr:row>
      <xdr:rowOff>137160</xdr:rowOff>
    </xdr:from>
    <xdr:to>
      <xdr:col>14</xdr:col>
      <xdr:colOff>0</xdr:colOff>
      <xdr:row>7</xdr:row>
      <xdr:rowOff>129540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EF07D89B-9735-400B-983C-98A967EE770D}"/>
            </a:ext>
          </a:extLst>
        </xdr:cNvPr>
        <xdr:cNvSpPr txBox="1"/>
      </xdr:nvSpPr>
      <xdr:spPr>
        <a:xfrm>
          <a:off x="5593080" y="1219200"/>
          <a:ext cx="929640" cy="167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900" b="1">
              <a:solidFill>
                <a:srgbClr val="FF0000"/>
              </a:solidFill>
            </a:rPr>
            <a:t>Desc</a:t>
          </a:r>
          <a:r>
            <a:rPr lang="es-AR" sz="900" b="1">
              <a:solidFill>
                <a:srgbClr val="92D050"/>
              </a:solidFill>
            </a:rPr>
            <a:t>.</a:t>
          </a:r>
        </a:p>
      </xdr:txBody>
    </xdr:sp>
    <xdr:clientData/>
  </xdr:twoCellAnchor>
  <xdr:oneCellAnchor>
    <xdr:from>
      <xdr:col>13</xdr:col>
      <xdr:colOff>15240</xdr:colOff>
      <xdr:row>9</xdr:row>
      <xdr:rowOff>0</xdr:rowOff>
    </xdr:from>
    <xdr:ext cx="324000" cy="216000"/>
    <xdr:pic>
      <xdr:nvPicPr>
        <xdr:cNvPr id="14" name="Imagen 13">
          <a:extLst>
            <a:ext uri="{FF2B5EF4-FFF2-40B4-BE49-F238E27FC236}">
              <a16:creationId xmlns:a16="http://schemas.microsoft.com/office/drawing/2014/main" id="{D907C5BC-3E25-4E1C-90C4-08DB3A1BF04B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7440" y="150876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15</xdr:col>
      <xdr:colOff>7620</xdr:colOff>
      <xdr:row>9</xdr:row>
      <xdr:rowOff>0</xdr:rowOff>
    </xdr:from>
    <xdr:ext cx="324000" cy="216000"/>
    <xdr:pic>
      <xdr:nvPicPr>
        <xdr:cNvPr id="15" name="Imagen 14">
          <a:extLst>
            <a:ext uri="{FF2B5EF4-FFF2-40B4-BE49-F238E27FC236}">
              <a16:creationId xmlns:a16="http://schemas.microsoft.com/office/drawing/2014/main" id="{A6436912-B829-46E8-B976-54E38060630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8440" y="150876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13</xdr:col>
      <xdr:colOff>15240</xdr:colOff>
      <xdr:row>5</xdr:row>
      <xdr:rowOff>7620</xdr:rowOff>
    </xdr:from>
    <xdr:ext cx="720000" cy="525600"/>
    <xdr:pic>
      <xdr:nvPicPr>
        <xdr:cNvPr id="16" name="Imagen 15">
          <a:extLst>
            <a:ext uri="{FF2B5EF4-FFF2-40B4-BE49-F238E27FC236}">
              <a16:creationId xmlns:a16="http://schemas.microsoft.com/office/drawing/2014/main" id="{3FC1CD54-36D9-4B79-927D-15852196513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7440" y="914400"/>
          <a:ext cx="720000" cy="52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</xdr:colOff>
      <xdr:row>9</xdr:row>
      <xdr:rowOff>7620</xdr:rowOff>
    </xdr:from>
    <xdr:to>
      <xdr:col>7</xdr:col>
      <xdr:colOff>339240</xdr:colOff>
      <xdr:row>10</xdr:row>
      <xdr:rowOff>2640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9988040-D04F-4E95-A891-0529F5B6CC5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7440" y="151638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9</xdr:col>
      <xdr:colOff>7620</xdr:colOff>
      <xdr:row>9</xdr:row>
      <xdr:rowOff>7620</xdr:rowOff>
    </xdr:from>
    <xdr:to>
      <xdr:col>9</xdr:col>
      <xdr:colOff>331620</xdr:colOff>
      <xdr:row>10</xdr:row>
      <xdr:rowOff>2640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BE8DE55F-D6CB-4113-BCB9-CE29961F6945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8440" y="151638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7</xdr:col>
      <xdr:colOff>15240</xdr:colOff>
      <xdr:row>5</xdr:row>
      <xdr:rowOff>7620</xdr:rowOff>
    </xdr:from>
    <xdr:to>
      <xdr:col>9</xdr:col>
      <xdr:colOff>346620</xdr:colOff>
      <xdr:row>8</xdr:row>
      <xdr:rowOff>7440</xdr:rowOff>
    </xdr:to>
    <xdr:pic>
      <xdr:nvPicPr>
        <xdr:cNvPr id="17" name="Imagen 16" descr="Complejo Teatral de Buenos Aires">
          <a:extLst>
            <a:ext uri="{FF2B5EF4-FFF2-40B4-BE49-F238E27FC236}">
              <a16:creationId xmlns:a16="http://schemas.microsoft.com/office/drawing/2014/main" id="{B1AD2A44-645F-410E-920D-E9E35A107F89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7440" y="914400"/>
          <a:ext cx="720000" cy="52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15240</xdr:colOff>
      <xdr:row>11</xdr:row>
      <xdr:rowOff>7620</xdr:rowOff>
    </xdr:from>
    <xdr:to>
      <xdr:col>7</xdr:col>
      <xdr:colOff>339240</xdr:colOff>
      <xdr:row>12</xdr:row>
      <xdr:rowOff>2640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2D165DB2-58A9-4ED8-B98C-4F018AED025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7440" y="1821180"/>
          <a:ext cx="324000" cy="216000"/>
        </a:xfrm>
        <a:prstGeom prst="rect">
          <a:avLst/>
        </a:prstGeom>
        <a:ln w="0">
          <a:solidFill>
            <a:schemeClr val="bg2">
              <a:lumMod val="75000"/>
            </a:schemeClr>
          </a:solidFill>
        </a:ln>
      </xdr:spPr>
    </xdr:pic>
    <xdr:clientData/>
  </xdr:twoCellAnchor>
  <xdr:oneCellAnchor>
    <xdr:from>
      <xdr:col>13</xdr:col>
      <xdr:colOff>15240</xdr:colOff>
      <xdr:row>9</xdr:row>
      <xdr:rowOff>7620</xdr:rowOff>
    </xdr:from>
    <xdr:ext cx="324000" cy="216000"/>
    <xdr:pic>
      <xdr:nvPicPr>
        <xdr:cNvPr id="19" name="Imagen 18">
          <a:extLst>
            <a:ext uri="{FF2B5EF4-FFF2-40B4-BE49-F238E27FC236}">
              <a16:creationId xmlns:a16="http://schemas.microsoft.com/office/drawing/2014/main" id="{C42DAAFB-7E76-4E87-8EC3-13CF7C53EA7A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7440" y="1516380"/>
          <a:ext cx="324000" cy="216000"/>
        </a:xfrm>
        <a:prstGeom prst="rect">
          <a:avLst/>
        </a:prstGeom>
        <a:solidFill>
          <a:schemeClr val="lt1"/>
        </a:solidFill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15</xdr:col>
      <xdr:colOff>7620</xdr:colOff>
      <xdr:row>9</xdr:row>
      <xdr:rowOff>7620</xdr:rowOff>
    </xdr:from>
    <xdr:ext cx="324000" cy="216000"/>
    <xdr:pic>
      <xdr:nvPicPr>
        <xdr:cNvPr id="20" name="Imagen 19">
          <a:extLst>
            <a:ext uri="{FF2B5EF4-FFF2-40B4-BE49-F238E27FC236}">
              <a16:creationId xmlns:a16="http://schemas.microsoft.com/office/drawing/2014/main" id="{AD30AE42-A12A-44A2-AA92-642533E7DD1A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8440" y="1516380"/>
          <a:ext cx="324000" cy="216000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oneCellAnchor>
  <xdr:oneCellAnchor>
    <xdr:from>
      <xdr:col>13</xdr:col>
      <xdr:colOff>15240</xdr:colOff>
      <xdr:row>5</xdr:row>
      <xdr:rowOff>7620</xdr:rowOff>
    </xdr:from>
    <xdr:ext cx="720000" cy="525600"/>
    <xdr:pic>
      <xdr:nvPicPr>
        <xdr:cNvPr id="21" name="Imagen 20" descr="Complejo Teatral de Buenos Aires">
          <a:extLst>
            <a:ext uri="{FF2B5EF4-FFF2-40B4-BE49-F238E27FC236}">
              <a16:creationId xmlns:a16="http://schemas.microsoft.com/office/drawing/2014/main" id="{6DAF11B8-EF2D-4E51-88BF-4E46F95FC106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7440" y="914400"/>
          <a:ext cx="720000" cy="52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15240</xdr:colOff>
      <xdr:row>11</xdr:row>
      <xdr:rowOff>7620</xdr:rowOff>
    </xdr:from>
    <xdr:ext cx="324000" cy="216000"/>
    <xdr:pic>
      <xdr:nvPicPr>
        <xdr:cNvPr id="22" name="Imagen 21">
          <a:extLst>
            <a:ext uri="{FF2B5EF4-FFF2-40B4-BE49-F238E27FC236}">
              <a16:creationId xmlns:a16="http://schemas.microsoft.com/office/drawing/2014/main" id="{9A13DC22-D1B9-4065-90FD-A98F687A7EB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7440" y="1821180"/>
          <a:ext cx="324000" cy="216000"/>
        </a:xfrm>
        <a:prstGeom prst="rect">
          <a:avLst/>
        </a:prstGeom>
        <a:ln w="0">
          <a:solidFill>
            <a:schemeClr val="bg2">
              <a:lumMod val="75000"/>
            </a:schemeClr>
          </a:solidFill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B9FB0-65C4-4443-8AF2-119AABD7CD8E}">
  <dimension ref="A1:Y29"/>
  <sheetViews>
    <sheetView workbookViewId="0">
      <selection activeCell="P3" sqref="P1:P1048576"/>
    </sheetView>
  </sheetViews>
  <sheetFormatPr baseColWidth="10" defaultRowHeight="14.4" x14ac:dyDescent="0.3"/>
  <cols>
    <col min="1" max="1" width="3" bestFit="1" customWidth="1"/>
    <col min="2" max="2" width="18.77734375" bestFit="1" customWidth="1"/>
    <col min="3" max="3" width="9.21875" bestFit="1" customWidth="1"/>
    <col min="4" max="4" width="11" bestFit="1" customWidth="1"/>
    <col min="5" max="5" width="6.77734375" bestFit="1" customWidth="1"/>
    <col min="6" max="7" width="6.109375" bestFit="1" customWidth="1"/>
    <col min="8" max="8" width="7.109375" bestFit="1" customWidth="1"/>
    <col min="10" max="10" width="4.33203125" bestFit="1" customWidth="1"/>
    <col min="11" max="11" width="10.33203125" bestFit="1" customWidth="1"/>
    <col min="12" max="12" width="8.6640625" bestFit="1" customWidth="1"/>
    <col min="13" max="13" width="5.5546875" bestFit="1" customWidth="1"/>
    <col min="14" max="14" width="32.21875" bestFit="1" customWidth="1"/>
    <col min="15" max="15" width="5.77734375" customWidth="1"/>
    <col min="16" max="22" width="3.77734375" customWidth="1"/>
    <col min="23" max="24" width="4.77734375" customWidth="1"/>
    <col min="25" max="25" width="18.77734375" bestFit="1" customWidth="1"/>
  </cols>
  <sheetData>
    <row r="1" spans="1:25" ht="15" thickBot="1" x14ac:dyDescent="0.35">
      <c r="A1" s="22" t="s">
        <v>0</v>
      </c>
      <c r="B1" s="22" t="s">
        <v>6</v>
      </c>
      <c r="C1" s="22" t="s">
        <v>5</v>
      </c>
      <c r="D1" s="22" t="s">
        <v>106</v>
      </c>
      <c r="E1" s="22" t="s">
        <v>101</v>
      </c>
      <c r="F1" s="22" t="s">
        <v>102</v>
      </c>
      <c r="G1" s="22" t="s">
        <v>105</v>
      </c>
      <c r="H1" s="22" t="s">
        <v>103</v>
      </c>
      <c r="I1" s="22" t="s">
        <v>104</v>
      </c>
      <c r="J1" s="22" t="s">
        <v>111</v>
      </c>
      <c r="K1" s="22" t="s">
        <v>112</v>
      </c>
      <c r="L1" s="22" t="s">
        <v>114</v>
      </c>
      <c r="M1" s="22" t="s">
        <v>113</v>
      </c>
      <c r="N1" s="22" t="s">
        <v>117</v>
      </c>
      <c r="O1" s="22"/>
      <c r="P1" s="54" t="s">
        <v>108</v>
      </c>
      <c r="Q1" s="54"/>
      <c r="R1" s="54"/>
      <c r="S1" s="54"/>
      <c r="T1" s="54"/>
      <c r="U1" s="54"/>
      <c r="V1" s="54"/>
      <c r="Y1" s="22" t="s">
        <v>109</v>
      </c>
    </row>
    <row r="2" spans="1:25" x14ac:dyDescent="0.3">
      <c r="A2" s="22">
        <v>10</v>
      </c>
      <c r="B2" t="s">
        <v>61</v>
      </c>
      <c r="C2" t="s">
        <v>56</v>
      </c>
      <c r="D2" s="38"/>
      <c r="E2" s="22" t="s">
        <v>107</v>
      </c>
      <c r="F2" s="22">
        <v>10</v>
      </c>
      <c r="G2" s="38"/>
      <c r="H2" s="22">
        <v>3</v>
      </c>
      <c r="I2" s="39">
        <v>43496</v>
      </c>
      <c r="J2" s="22" t="s">
        <v>115</v>
      </c>
      <c r="K2" s="22" t="s">
        <v>115</v>
      </c>
      <c r="L2" s="38"/>
      <c r="M2" s="22" t="s">
        <v>115</v>
      </c>
      <c r="N2" s="37"/>
      <c r="P2" s="51" t="s">
        <v>39</v>
      </c>
      <c r="Q2" s="52"/>
      <c r="R2" s="52"/>
      <c r="S2" s="40"/>
      <c r="T2" s="52" t="s">
        <v>0</v>
      </c>
      <c r="U2" s="52"/>
      <c r="V2" s="53"/>
      <c r="Y2" t="s">
        <v>61</v>
      </c>
    </row>
    <row r="3" spans="1:25" x14ac:dyDescent="0.3">
      <c r="A3" s="22">
        <v>11</v>
      </c>
      <c r="B3" t="s">
        <v>62</v>
      </c>
      <c r="C3" t="s">
        <v>56</v>
      </c>
      <c r="D3" s="38"/>
      <c r="E3" s="22" t="s">
        <v>110</v>
      </c>
      <c r="F3" s="22">
        <v>15</v>
      </c>
      <c r="G3" s="38"/>
      <c r="H3" s="22">
        <v>3</v>
      </c>
      <c r="I3" s="39">
        <v>43555</v>
      </c>
      <c r="J3" s="22" t="s">
        <v>115</v>
      </c>
      <c r="K3" s="22" t="s">
        <v>115</v>
      </c>
      <c r="L3" s="38"/>
      <c r="M3" s="38"/>
      <c r="N3" s="37"/>
      <c r="P3" s="31">
        <v>1</v>
      </c>
      <c r="Q3" s="3">
        <v>2</v>
      </c>
      <c r="R3" s="3">
        <v>3</v>
      </c>
      <c r="S3" s="3"/>
      <c r="T3" s="3">
        <v>10</v>
      </c>
      <c r="U3" s="3">
        <v>15</v>
      </c>
      <c r="V3" s="32">
        <v>20</v>
      </c>
      <c r="Y3" t="s">
        <v>74</v>
      </c>
    </row>
    <row r="4" spans="1:25" x14ac:dyDescent="0.3">
      <c r="A4" s="22">
        <v>12</v>
      </c>
      <c r="B4" t="s">
        <v>63</v>
      </c>
      <c r="C4" t="s">
        <v>56</v>
      </c>
      <c r="D4" s="38"/>
      <c r="E4" s="22" t="s">
        <v>118</v>
      </c>
      <c r="F4" s="22">
        <v>10</v>
      </c>
      <c r="G4" s="38"/>
      <c r="H4" s="22">
        <v>3</v>
      </c>
      <c r="I4" s="39">
        <v>43496</v>
      </c>
      <c r="J4" s="22" t="s">
        <v>115</v>
      </c>
      <c r="K4" s="22" t="s">
        <v>115</v>
      </c>
      <c r="L4" s="38"/>
      <c r="M4" s="38"/>
      <c r="N4" s="37"/>
      <c r="P4" s="31">
        <v>4</v>
      </c>
      <c r="Q4" s="3">
        <v>5</v>
      </c>
      <c r="R4" s="3">
        <v>6</v>
      </c>
      <c r="S4" s="3"/>
      <c r="T4" s="3">
        <v>25</v>
      </c>
      <c r="U4" s="3">
        <v>30</v>
      </c>
      <c r="V4" s="32">
        <v>35</v>
      </c>
      <c r="Y4" t="s">
        <v>96</v>
      </c>
    </row>
    <row r="5" spans="1:25" x14ac:dyDescent="0.3">
      <c r="A5" s="22">
        <v>13</v>
      </c>
      <c r="B5" t="s">
        <v>64</v>
      </c>
      <c r="C5" t="s">
        <v>56</v>
      </c>
      <c r="D5" s="38"/>
      <c r="E5" s="22" t="s">
        <v>118</v>
      </c>
      <c r="F5" s="22">
        <v>15</v>
      </c>
      <c r="G5" s="38"/>
      <c r="H5" s="22">
        <v>3</v>
      </c>
      <c r="I5" s="39">
        <v>43497</v>
      </c>
      <c r="J5" s="22" t="s">
        <v>115</v>
      </c>
      <c r="K5" s="22" t="s">
        <v>115</v>
      </c>
      <c r="L5" s="38"/>
      <c r="M5" s="38"/>
      <c r="N5" s="37"/>
      <c r="P5" s="31">
        <v>7</v>
      </c>
      <c r="Q5" s="3">
        <v>8</v>
      </c>
      <c r="R5" s="3">
        <v>9</v>
      </c>
      <c r="S5" s="3"/>
      <c r="T5" s="3">
        <v>11</v>
      </c>
      <c r="U5" s="3">
        <v>16</v>
      </c>
      <c r="V5" s="32">
        <v>21</v>
      </c>
      <c r="Y5" t="s">
        <v>80</v>
      </c>
    </row>
    <row r="6" spans="1:25" x14ac:dyDescent="0.3">
      <c r="A6" s="22">
        <v>14</v>
      </c>
      <c r="B6" t="s">
        <v>65</v>
      </c>
      <c r="C6" t="s">
        <v>56</v>
      </c>
      <c r="D6" s="38"/>
      <c r="E6" s="22" t="s">
        <v>119</v>
      </c>
      <c r="F6" s="22">
        <v>20</v>
      </c>
      <c r="G6" s="38"/>
      <c r="H6" s="47" t="s">
        <v>120</v>
      </c>
      <c r="I6" s="39">
        <v>43496</v>
      </c>
      <c r="J6" s="22" t="s">
        <v>115</v>
      </c>
      <c r="K6" s="22" t="s">
        <v>115</v>
      </c>
      <c r="L6" s="38"/>
      <c r="M6" s="38"/>
      <c r="N6" s="37"/>
      <c r="P6" s="31">
        <v>10</v>
      </c>
      <c r="Q6" s="3">
        <v>11</v>
      </c>
      <c r="R6" s="3">
        <v>12</v>
      </c>
      <c r="S6" s="3"/>
      <c r="T6" s="3">
        <v>26</v>
      </c>
      <c r="U6" s="3">
        <v>31</v>
      </c>
      <c r="V6" s="32">
        <v>36</v>
      </c>
      <c r="Y6" t="s">
        <v>71</v>
      </c>
    </row>
    <row r="7" spans="1:25" x14ac:dyDescent="0.3">
      <c r="A7" s="22">
        <v>15</v>
      </c>
      <c r="B7" t="s">
        <v>69</v>
      </c>
      <c r="C7" t="s">
        <v>57</v>
      </c>
      <c r="D7" s="38"/>
      <c r="E7" s="22" t="s">
        <v>118</v>
      </c>
      <c r="F7" s="22">
        <v>10</v>
      </c>
      <c r="G7" s="38"/>
      <c r="H7" s="22">
        <v>6</v>
      </c>
      <c r="I7" s="39">
        <v>43465</v>
      </c>
      <c r="J7" s="22" t="s">
        <v>115</v>
      </c>
      <c r="K7" s="22" t="s">
        <v>115</v>
      </c>
      <c r="L7" s="38"/>
      <c r="M7" s="38"/>
      <c r="N7" s="37"/>
      <c r="P7" s="31">
        <v>13</v>
      </c>
      <c r="Q7" s="3">
        <v>14</v>
      </c>
      <c r="R7" s="3">
        <v>15</v>
      </c>
      <c r="S7" s="3"/>
      <c r="T7" s="3">
        <v>12</v>
      </c>
      <c r="U7" s="3">
        <v>17</v>
      </c>
      <c r="V7" s="32">
        <v>22</v>
      </c>
      <c r="Y7" t="s">
        <v>89</v>
      </c>
    </row>
    <row r="8" spans="1:25" x14ac:dyDescent="0.3">
      <c r="A8" s="22">
        <v>16</v>
      </c>
      <c r="B8" t="s">
        <v>66</v>
      </c>
      <c r="C8" t="s">
        <v>57</v>
      </c>
      <c r="D8" s="38"/>
      <c r="E8" s="22" t="s">
        <v>121</v>
      </c>
      <c r="F8" s="22">
        <v>20</v>
      </c>
      <c r="G8" s="38"/>
      <c r="H8" s="22">
        <v>3</v>
      </c>
      <c r="I8" s="39">
        <v>43465</v>
      </c>
      <c r="J8" s="22" t="s">
        <v>115</v>
      </c>
      <c r="K8" s="22" t="s">
        <v>115</v>
      </c>
      <c r="L8" s="37"/>
      <c r="M8" s="38"/>
      <c r="N8" s="37"/>
      <c r="P8" s="31">
        <v>16</v>
      </c>
      <c r="Q8" s="3">
        <v>17</v>
      </c>
      <c r="R8" s="3">
        <v>18</v>
      </c>
      <c r="S8" s="3"/>
      <c r="T8" s="3">
        <v>27</v>
      </c>
      <c r="U8" s="3">
        <v>32</v>
      </c>
      <c r="V8" s="32">
        <v>13</v>
      </c>
      <c r="Y8" t="s">
        <v>65</v>
      </c>
    </row>
    <row r="9" spans="1:25" x14ac:dyDescent="0.3">
      <c r="A9" s="22">
        <v>17</v>
      </c>
      <c r="B9" t="s">
        <v>67</v>
      </c>
      <c r="C9" t="s">
        <v>57</v>
      </c>
      <c r="D9" s="38"/>
      <c r="E9" s="22" t="s">
        <v>118</v>
      </c>
      <c r="F9" s="22">
        <v>10</v>
      </c>
      <c r="G9" s="38"/>
      <c r="H9" s="22">
        <v>6</v>
      </c>
      <c r="I9" s="39">
        <v>43465</v>
      </c>
      <c r="J9" s="22" t="s">
        <v>115</v>
      </c>
      <c r="K9" s="22" t="s">
        <v>115</v>
      </c>
      <c r="L9" s="38"/>
      <c r="M9" s="38"/>
      <c r="N9" s="37"/>
      <c r="P9" s="31">
        <v>19</v>
      </c>
      <c r="Q9" s="3">
        <v>20</v>
      </c>
      <c r="R9" s="3">
        <v>21</v>
      </c>
      <c r="S9" s="3"/>
      <c r="T9" s="3">
        <v>18</v>
      </c>
      <c r="U9" s="3">
        <v>23</v>
      </c>
      <c r="V9" s="32">
        <v>28</v>
      </c>
      <c r="Y9" t="s">
        <v>94</v>
      </c>
    </row>
    <row r="10" spans="1:25" x14ac:dyDescent="0.3">
      <c r="A10" s="22">
        <v>18</v>
      </c>
      <c r="B10" t="s">
        <v>68</v>
      </c>
      <c r="C10" t="s">
        <v>57</v>
      </c>
      <c r="D10" s="38"/>
      <c r="E10" s="22" t="s">
        <v>122</v>
      </c>
      <c r="F10" s="22">
        <v>10</v>
      </c>
      <c r="G10" s="38"/>
      <c r="H10" s="22">
        <v>3</v>
      </c>
      <c r="I10" s="39">
        <v>43465</v>
      </c>
      <c r="J10" s="22" t="s">
        <v>115</v>
      </c>
      <c r="K10" s="22" t="s">
        <v>115</v>
      </c>
      <c r="L10" s="38"/>
      <c r="M10" s="38"/>
      <c r="N10" s="37"/>
      <c r="P10" s="31">
        <v>22</v>
      </c>
      <c r="Q10" s="3">
        <v>23</v>
      </c>
      <c r="R10" s="3">
        <v>24</v>
      </c>
      <c r="S10" s="3"/>
      <c r="T10" s="3">
        <v>33</v>
      </c>
      <c r="U10" s="3">
        <v>14</v>
      </c>
      <c r="V10" s="32">
        <v>19</v>
      </c>
      <c r="Y10" t="s">
        <v>63</v>
      </c>
    </row>
    <row r="11" spans="1:25" ht="15" thickBot="1" x14ac:dyDescent="0.35">
      <c r="A11" s="22">
        <v>19</v>
      </c>
      <c r="B11" t="s">
        <v>70</v>
      </c>
      <c r="C11" t="s">
        <v>57</v>
      </c>
      <c r="D11" s="38"/>
      <c r="E11" s="22" t="s">
        <v>118</v>
      </c>
      <c r="F11" s="22">
        <v>10</v>
      </c>
      <c r="G11" s="38"/>
      <c r="H11" s="22">
        <v>3</v>
      </c>
      <c r="I11" s="39">
        <v>43465</v>
      </c>
      <c r="J11" s="22" t="s">
        <v>115</v>
      </c>
      <c r="K11" s="22" t="s">
        <v>115</v>
      </c>
      <c r="L11" s="38"/>
      <c r="M11" s="38"/>
      <c r="N11" s="37"/>
      <c r="P11" s="33">
        <v>25</v>
      </c>
      <c r="Q11" s="34">
        <v>26</v>
      </c>
      <c r="R11" s="34">
        <v>27</v>
      </c>
      <c r="S11" s="34"/>
      <c r="T11" s="34">
        <v>24</v>
      </c>
      <c r="U11" s="34">
        <v>29</v>
      </c>
      <c r="V11" s="35">
        <v>34</v>
      </c>
      <c r="Y11" t="s">
        <v>63</v>
      </c>
    </row>
    <row r="12" spans="1:25" x14ac:dyDescent="0.3">
      <c r="A12" s="22">
        <v>20</v>
      </c>
      <c r="B12" t="s">
        <v>71</v>
      </c>
      <c r="C12" t="s">
        <v>58</v>
      </c>
      <c r="D12" s="38"/>
      <c r="E12" s="22" t="s">
        <v>123</v>
      </c>
      <c r="F12" s="22">
        <v>50</v>
      </c>
      <c r="G12" s="38"/>
      <c r="H12" s="47" t="s">
        <v>120</v>
      </c>
      <c r="I12" s="46">
        <v>43434</v>
      </c>
      <c r="J12" s="22" t="s">
        <v>115</v>
      </c>
      <c r="K12" s="22" t="s">
        <v>115</v>
      </c>
      <c r="L12" s="38"/>
      <c r="M12" s="22" t="s">
        <v>115</v>
      </c>
      <c r="N12" s="37"/>
      <c r="Y12" t="s">
        <v>67</v>
      </c>
    </row>
    <row r="13" spans="1:25" x14ac:dyDescent="0.3">
      <c r="A13" s="22">
        <v>21</v>
      </c>
      <c r="B13" t="s">
        <v>63</v>
      </c>
      <c r="C13" t="s">
        <v>58</v>
      </c>
      <c r="D13" s="38"/>
      <c r="E13" s="22" t="s">
        <v>118</v>
      </c>
      <c r="F13" s="22">
        <v>25</v>
      </c>
      <c r="G13" s="38"/>
      <c r="H13" s="22">
        <v>6</v>
      </c>
      <c r="I13" s="46">
        <v>43434</v>
      </c>
      <c r="J13" s="22" t="s">
        <v>115</v>
      </c>
      <c r="K13" s="22" t="s">
        <v>115</v>
      </c>
      <c r="L13" s="38"/>
      <c r="M13" s="38"/>
      <c r="N13" s="37"/>
      <c r="Y13" t="s">
        <v>64</v>
      </c>
    </row>
    <row r="14" spans="1:25" x14ac:dyDescent="0.3">
      <c r="A14" s="22">
        <v>22</v>
      </c>
      <c r="B14" t="s">
        <v>72</v>
      </c>
      <c r="C14" t="s">
        <v>58</v>
      </c>
      <c r="D14" s="38"/>
      <c r="E14" s="22" t="s">
        <v>121</v>
      </c>
      <c r="F14" s="22">
        <v>15</v>
      </c>
      <c r="G14" s="38"/>
      <c r="H14" s="22">
        <v>3</v>
      </c>
      <c r="I14" s="46">
        <v>43434</v>
      </c>
      <c r="J14" s="22" t="s">
        <v>115</v>
      </c>
      <c r="K14" s="22" t="s">
        <v>115</v>
      </c>
      <c r="L14" s="38"/>
      <c r="M14" s="38"/>
      <c r="N14" s="37"/>
      <c r="Y14" t="s">
        <v>91</v>
      </c>
    </row>
    <row r="15" spans="1:25" x14ac:dyDescent="0.3">
      <c r="A15" s="22">
        <v>23</v>
      </c>
      <c r="B15" t="s">
        <v>73</v>
      </c>
      <c r="C15" t="s">
        <v>58</v>
      </c>
      <c r="D15" s="38"/>
      <c r="E15" s="22" t="s">
        <v>118</v>
      </c>
      <c r="F15" s="22">
        <v>0</v>
      </c>
      <c r="G15" s="38"/>
      <c r="H15" s="22">
        <v>12</v>
      </c>
      <c r="I15" s="46">
        <v>43434</v>
      </c>
      <c r="J15" s="22" t="s">
        <v>115</v>
      </c>
      <c r="K15" s="22" t="s">
        <v>115</v>
      </c>
      <c r="L15" s="38"/>
      <c r="M15" s="38"/>
      <c r="N15" s="37"/>
      <c r="Y15" t="s">
        <v>66</v>
      </c>
    </row>
    <row r="16" spans="1:25" x14ac:dyDescent="0.3">
      <c r="A16" s="22">
        <v>24</v>
      </c>
      <c r="B16" t="s">
        <v>74</v>
      </c>
      <c r="C16" t="s">
        <v>58</v>
      </c>
      <c r="D16" s="38"/>
      <c r="E16" s="22" t="s">
        <v>118</v>
      </c>
      <c r="F16" s="22">
        <v>20</v>
      </c>
      <c r="G16" s="38"/>
      <c r="H16" s="22">
        <v>3</v>
      </c>
      <c r="I16" s="46">
        <v>43434</v>
      </c>
      <c r="J16" s="22" t="s">
        <v>115</v>
      </c>
      <c r="K16" s="38"/>
      <c r="L16" s="38"/>
      <c r="M16" s="22" t="s">
        <v>115</v>
      </c>
      <c r="N16" s="37"/>
      <c r="Y16" t="s">
        <v>69</v>
      </c>
    </row>
    <row r="17" spans="1:25" x14ac:dyDescent="0.3">
      <c r="A17" s="22">
        <v>25</v>
      </c>
      <c r="B17" t="s">
        <v>78</v>
      </c>
      <c r="C17" t="s">
        <v>59</v>
      </c>
      <c r="D17" s="38"/>
      <c r="E17" s="22" t="s">
        <v>118</v>
      </c>
      <c r="F17" s="22">
        <v>10</v>
      </c>
      <c r="G17" s="38"/>
      <c r="H17" s="22">
        <v>3</v>
      </c>
      <c r="I17" s="39">
        <v>43465</v>
      </c>
      <c r="J17" s="22" t="s">
        <v>115</v>
      </c>
      <c r="K17" s="22" t="s">
        <v>115</v>
      </c>
      <c r="L17" s="38"/>
      <c r="M17" s="22" t="s">
        <v>115</v>
      </c>
      <c r="N17" s="37"/>
      <c r="Y17" t="s">
        <v>70</v>
      </c>
    </row>
    <row r="18" spans="1:25" x14ac:dyDescent="0.3">
      <c r="A18" s="22">
        <v>26</v>
      </c>
      <c r="B18" t="s">
        <v>79</v>
      </c>
      <c r="C18" t="s">
        <v>59</v>
      </c>
      <c r="D18" s="38"/>
      <c r="E18" s="22" t="s">
        <v>118</v>
      </c>
      <c r="F18" s="22">
        <v>10</v>
      </c>
      <c r="G18" s="38"/>
      <c r="H18" s="22">
        <v>0</v>
      </c>
      <c r="I18" s="39">
        <v>43496</v>
      </c>
      <c r="J18" s="22" t="s">
        <v>115</v>
      </c>
      <c r="K18" s="38"/>
      <c r="L18" s="38"/>
      <c r="M18" s="38"/>
      <c r="N18" s="37"/>
      <c r="Y18" t="s">
        <v>92</v>
      </c>
    </row>
    <row r="19" spans="1:25" x14ac:dyDescent="0.3">
      <c r="A19" s="22">
        <v>27</v>
      </c>
      <c r="B19" t="s">
        <v>80</v>
      </c>
      <c r="C19" t="s">
        <v>59</v>
      </c>
      <c r="D19" s="38"/>
      <c r="E19" s="22" t="s">
        <v>118</v>
      </c>
      <c r="F19" s="22">
        <v>10</v>
      </c>
      <c r="G19" s="38"/>
      <c r="H19" s="22">
        <v>3</v>
      </c>
      <c r="I19" s="39">
        <v>43496</v>
      </c>
      <c r="J19" s="22" t="s">
        <v>115</v>
      </c>
      <c r="K19" s="38"/>
      <c r="L19" s="38"/>
      <c r="M19" s="38"/>
      <c r="N19" s="37"/>
      <c r="Y19" t="s">
        <v>82</v>
      </c>
    </row>
    <row r="20" spans="1:25" x14ac:dyDescent="0.3">
      <c r="A20" s="22">
        <v>28</v>
      </c>
      <c r="B20" t="s">
        <v>81</v>
      </c>
      <c r="C20" t="s">
        <v>59</v>
      </c>
      <c r="D20" s="38"/>
      <c r="E20" s="22" t="s">
        <v>118</v>
      </c>
      <c r="F20" s="22">
        <v>15</v>
      </c>
      <c r="G20" s="38"/>
      <c r="H20" s="22">
        <v>3</v>
      </c>
      <c r="I20" s="39">
        <v>43496</v>
      </c>
      <c r="J20" s="22" t="s">
        <v>115</v>
      </c>
      <c r="K20" s="38"/>
      <c r="L20" s="38"/>
      <c r="M20" s="38"/>
      <c r="N20" s="37"/>
      <c r="Y20" t="s">
        <v>68</v>
      </c>
    </row>
    <row r="21" spans="1:25" x14ac:dyDescent="0.3">
      <c r="A21" s="22">
        <v>29</v>
      </c>
      <c r="B21" t="s">
        <v>82</v>
      </c>
      <c r="C21" t="s">
        <v>58</v>
      </c>
      <c r="D21" s="38"/>
      <c r="E21" s="22" t="s">
        <v>118</v>
      </c>
      <c r="F21" s="22">
        <v>15</v>
      </c>
      <c r="G21" s="38"/>
      <c r="H21" s="22">
        <v>3</v>
      </c>
      <c r="I21" s="39">
        <v>43434</v>
      </c>
      <c r="J21" s="22" t="s">
        <v>115</v>
      </c>
      <c r="K21" s="22" t="s">
        <v>115</v>
      </c>
      <c r="L21" s="38"/>
      <c r="M21" s="22" t="s">
        <v>115</v>
      </c>
      <c r="N21" s="37"/>
      <c r="Y21" t="s">
        <v>79</v>
      </c>
    </row>
    <row r="22" spans="1:25" x14ac:dyDescent="0.3">
      <c r="A22" s="22">
        <v>30</v>
      </c>
      <c r="B22" t="s">
        <v>88</v>
      </c>
      <c r="C22" t="s">
        <v>60</v>
      </c>
      <c r="D22" s="38"/>
      <c r="E22" s="22" t="s">
        <v>118</v>
      </c>
      <c r="F22" s="22">
        <v>0</v>
      </c>
      <c r="G22" s="38"/>
      <c r="H22" s="22">
        <v>0</v>
      </c>
      <c r="I22" s="39">
        <v>43434</v>
      </c>
      <c r="J22" s="22" t="s">
        <v>115</v>
      </c>
      <c r="K22" s="38"/>
      <c r="L22" s="22" t="s">
        <v>115</v>
      </c>
      <c r="M22" s="38"/>
      <c r="N22" s="48" t="s">
        <v>84</v>
      </c>
      <c r="Y22" t="s">
        <v>62</v>
      </c>
    </row>
    <row r="23" spans="1:25" x14ac:dyDescent="0.3">
      <c r="A23" s="22">
        <v>31</v>
      </c>
      <c r="B23" t="s">
        <v>89</v>
      </c>
      <c r="C23" t="s">
        <v>60</v>
      </c>
      <c r="D23" s="38"/>
      <c r="E23" s="22" t="s">
        <v>118</v>
      </c>
      <c r="F23" s="22">
        <v>0</v>
      </c>
      <c r="G23" s="38"/>
      <c r="H23" s="22">
        <v>0</v>
      </c>
      <c r="I23" s="39">
        <v>43434</v>
      </c>
      <c r="J23" s="22" t="s">
        <v>115</v>
      </c>
      <c r="K23" s="38"/>
      <c r="L23" s="22" t="s">
        <v>115</v>
      </c>
      <c r="M23" s="38"/>
      <c r="N23" s="48" t="s">
        <v>84</v>
      </c>
      <c r="Y23" t="s">
        <v>73</v>
      </c>
    </row>
    <row r="24" spans="1:25" x14ac:dyDescent="0.3">
      <c r="A24" s="22">
        <v>32</v>
      </c>
      <c r="B24" t="s">
        <v>60</v>
      </c>
      <c r="C24" s="38"/>
      <c r="D24" s="48" t="s">
        <v>90</v>
      </c>
      <c r="E24" s="22" t="s">
        <v>118</v>
      </c>
      <c r="F24" s="22">
        <v>0</v>
      </c>
      <c r="G24" s="38"/>
      <c r="H24" s="22">
        <v>3</v>
      </c>
      <c r="I24" s="39">
        <v>43447</v>
      </c>
      <c r="J24" s="22" t="s">
        <v>115</v>
      </c>
      <c r="K24" s="38"/>
      <c r="L24" s="22" t="s">
        <v>115</v>
      </c>
      <c r="M24" s="38"/>
      <c r="N24" s="49" t="s">
        <v>125</v>
      </c>
      <c r="Y24" t="s">
        <v>72</v>
      </c>
    </row>
    <row r="25" spans="1:25" x14ac:dyDescent="0.3">
      <c r="A25" s="22">
        <v>33</v>
      </c>
      <c r="B25" t="s">
        <v>91</v>
      </c>
      <c r="C25" t="s">
        <v>60</v>
      </c>
      <c r="D25" s="38"/>
      <c r="E25" s="22" t="s">
        <v>118</v>
      </c>
      <c r="F25" s="22">
        <v>0</v>
      </c>
      <c r="G25" s="38"/>
      <c r="H25" s="22">
        <v>3</v>
      </c>
      <c r="I25" s="39">
        <v>43447</v>
      </c>
      <c r="J25" s="22" t="s">
        <v>115</v>
      </c>
      <c r="K25" s="38"/>
      <c r="L25" s="22" t="s">
        <v>115</v>
      </c>
      <c r="M25" s="38"/>
      <c r="N25" s="49" t="s">
        <v>124</v>
      </c>
      <c r="Y25" t="s">
        <v>90</v>
      </c>
    </row>
    <row r="26" spans="1:25" x14ac:dyDescent="0.3">
      <c r="A26" s="22">
        <v>34</v>
      </c>
      <c r="B26" t="s">
        <v>92</v>
      </c>
      <c r="C26" t="s">
        <v>57</v>
      </c>
      <c r="D26" s="38"/>
      <c r="E26" s="22" t="s">
        <v>118</v>
      </c>
      <c r="F26" s="22">
        <v>10</v>
      </c>
      <c r="G26" s="38"/>
      <c r="H26" s="22">
        <v>6</v>
      </c>
      <c r="I26" s="39">
        <v>43465</v>
      </c>
      <c r="J26" s="22" t="s">
        <v>115</v>
      </c>
      <c r="K26" s="22" t="s">
        <v>115</v>
      </c>
      <c r="L26" s="38"/>
      <c r="M26" s="38"/>
      <c r="N26" s="37"/>
      <c r="Y26" t="s">
        <v>78</v>
      </c>
    </row>
    <row r="27" spans="1:25" x14ac:dyDescent="0.3">
      <c r="A27" s="22">
        <v>35</v>
      </c>
      <c r="B27" t="s">
        <v>94</v>
      </c>
      <c r="C27" t="s">
        <v>58</v>
      </c>
      <c r="D27" s="38"/>
      <c r="E27" s="22" t="s">
        <v>118</v>
      </c>
      <c r="F27" s="22">
        <v>0</v>
      </c>
      <c r="G27" s="38"/>
      <c r="H27" s="22">
        <v>0</v>
      </c>
      <c r="I27" s="39">
        <v>43434</v>
      </c>
      <c r="J27" s="22" t="s">
        <v>115</v>
      </c>
      <c r="K27" s="22" t="s">
        <v>115</v>
      </c>
      <c r="L27" s="38"/>
      <c r="M27" s="22" t="s">
        <v>115</v>
      </c>
      <c r="N27" s="48" t="s">
        <v>84</v>
      </c>
      <c r="Y27" t="s">
        <v>88</v>
      </c>
    </row>
    <row r="28" spans="1:25" x14ac:dyDescent="0.3">
      <c r="A28" s="22">
        <v>36</v>
      </c>
      <c r="B28" t="s">
        <v>96</v>
      </c>
      <c r="C28" t="s">
        <v>58</v>
      </c>
      <c r="D28" s="38"/>
      <c r="E28" s="22" t="s">
        <v>118</v>
      </c>
      <c r="F28" s="22">
        <v>10</v>
      </c>
      <c r="G28" s="38"/>
      <c r="H28" s="22">
        <v>3</v>
      </c>
      <c r="I28" s="39">
        <v>43434</v>
      </c>
      <c r="J28" s="22" t="s">
        <v>115</v>
      </c>
      <c r="K28" s="22" t="s">
        <v>115</v>
      </c>
      <c r="L28" s="38"/>
      <c r="M28" s="22" t="s">
        <v>115</v>
      </c>
      <c r="N28" s="37"/>
      <c r="Y28" t="s">
        <v>81</v>
      </c>
    </row>
    <row r="29" spans="1:25" x14ac:dyDescent="0.3">
      <c r="A29" s="22"/>
    </row>
  </sheetData>
  <sortState xmlns:xlrd2="http://schemas.microsoft.com/office/spreadsheetml/2017/richdata2" ref="Y3:Y28">
    <sortCondition ref="Y2"/>
  </sortState>
  <mergeCells count="3">
    <mergeCell ref="P2:R2"/>
    <mergeCell ref="T2:V2"/>
    <mergeCell ref="P1:V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FBD3A-04E3-4905-8829-287625AFD556}">
  <sheetPr codeName="Hoja32"/>
  <dimension ref="A1:Q22"/>
  <sheetViews>
    <sheetView showGridLines="0" workbookViewId="0"/>
  </sheetViews>
  <sheetFormatPr baseColWidth="10" defaultRowHeight="14.4" x14ac:dyDescent="0.3"/>
  <cols>
    <col min="3" max="3" width="16.4414062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  <col min="18" max="19" width="15.77734375" customWidth="1"/>
  </cols>
  <sheetData>
    <row r="1" spans="1:17" x14ac:dyDescent="0.3">
      <c r="A1" s="6" t="s">
        <v>8</v>
      </c>
    </row>
    <row r="3" spans="1:17" x14ac:dyDescent="0.3">
      <c r="A3" s="7" t="s">
        <v>9</v>
      </c>
    </row>
    <row r="5" spans="1:17" ht="13.95" customHeight="1" x14ac:dyDescent="0.3">
      <c r="A5" s="7" t="s">
        <v>10</v>
      </c>
      <c r="G5" s="86" t="s">
        <v>2</v>
      </c>
      <c r="H5" s="86"/>
      <c r="I5" s="86"/>
      <c r="J5" s="86"/>
      <c r="K5" s="86"/>
      <c r="M5" s="84" t="s">
        <v>2</v>
      </c>
      <c r="N5" s="84"/>
      <c r="O5" s="84"/>
      <c r="P5" s="84"/>
      <c r="Q5" s="84"/>
    </row>
    <row r="6" spans="1:17" ht="13.95" customHeight="1" x14ac:dyDescent="0.3">
      <c r="G6" s="85">
        <v>0.1</v>
      </c>
      <c r="H6" s="63"/>
      <c r="I6" s="64"/>
      <c r="J6" s="65"/>
      <c r="M6" s="56">
        <v>0.1</v>
      </c>
      <c r="N6" s="67"/>
      <c r="O6" s="67"/>
      <c r="P6" s="67"/>
      <c r="Q6" s="3"/>
    </row>
    <row r="7" spans="1:17" ht="13.95" customHeight="1" x14ac:dyDescent="0.3">
      <c r="A7" s="7" t="s">
        <v>34</v>
      </c>
      <c r="G7" s="85"/>
      <c r="H7" s="66"/>
      <c r="I7" s="67"/>
      <c r="J7" s="68"/>
      <c r="M7" s="56"/>
      <c r="N7" s="67"/>
      <c r="O7" s="67"/>
      <c r="P7" s="67"/>
      <c r="Q7" s="3"/>
    </row>
    <row r="8" spans="1:17" ht="13.95" customHeight="1" x14ac:dyDescent="0.3">
      <c r="G8" s="11"/>
      <c r="H8" s="69"/>
      <c r="I8" s="70"/>
      <c r="J8" s="71"/>
      <c r="M8" s="3"/>
      <c r="N8" s="67"/>
      <c r="O8" s="67"/>
      <c r="P8" s="67"/>
      <c r="Q8" s="3"/>
    </row>
    <row r="9" spans="1:17" ht="6" customHeight="1" x14ac:dyDescent="0.3">
      <c r="G9" s="13"/>
      <c r="H9" s="10"/>
      <c r="I9" s="10"/>
      <c r="J9" s="10"/>
      <c r="M9" s="21"/>
      <c r="N9" s="3"/>
      <c r="O9" s="3"/>
      <c r="P9" s="3"/>
      <c r="Q9" s="3"/>
    </row>
    <row r="10" spans="1:17" ht="17.55" customHeight="1" x14ac:dyDescent="0.3">
      <c r="G10" s="72" t="s">
        <v>55</v>
      </c>
      <c r="H10" s="10"/>
      <c r="I10" s="10"/>
      <c r="J10" s="10"/>
      <c r="M10" s="75" t="s">
        <v>55</v>
      </c>
      <c r="N10" s="3"/>
      <c r="O10" s="3"/>
      <c r="P10" s="3"/>
      <c r="Q10" s="3"/>
    </row>
    <row r="11" spans="1:17" ht="7.05" customHeight="1" x14ac:dyDescent="0.3">
      <c r="G11" s="73"/>
      <c r="H11" s="10"/>
      <c r="I11" s="10"/>
      <c r="J11" s="10"/>
      <c r="M11" s="75"/>
      <c r="N11" s="3"/>
      <c r="O11" s="3"/>
      <c r="P11" s="3"/>
      <c r="Q11" s="3"/>
    </row>
    <row r="12" spans="1:17" ht="17.55" customHeight="1" x14ac:dyDescent="0.3">
      <c r="G12" s="73"/>
      <c r="H12" s="10"/>
      <c r="I12" s="10"/>
      <c r="J12" s="10"/>
      <c r="M12" s="75"/>
      <c r="N12" s="3"/>
      <c r="O12" s="3"/>
      <c r="P12" s="3"/>
      <c r="Q12" s="3"/>
    </row>
    <row r="13" spans="1:17" ht="9" customHeight="1" x14ac:dyDescent="0.3">
      <c r="C13" s="15"/>
      <c r="D13" s="4"/>
      <c r="G13" s="74"/>
      <c r="H13" s="10"/>
      <c r="I13" s="10"/>
      <c r="J13" s="10"/>
      <c r="M13" s="75"/>
      <c r="N13" s="3"/>
      <c r="O13" s="3"/>
      <c r="P13" s="3"/>
      <c r="Q13" s="3"/>
    </row>
    <row r="14" spans="1:17" x14ac:dyDescent="0.3">
      <c r="A14" s="7" t="s">
        <v>38</v>
      </c>
      <c r="N14" s="3"/>
      <c r="O14" s="3"/>
      <c r="P14" s="3"/>
    </row>
    <row r="15" spans="1:17" x14ac:dyDescent="0.3">
      <c r="N15" s="3"/>
      <c r="O15" s="3"/>
      <c r="P15" s="3"/>
    </row>
    <row r="16" spans="1:17" x14ac:dyDescent="0.3">
      <c r="C16" t="s">
        <v>1</v>
      </c>
    </row>
    <row r="19" spans="3:3" x14ac:dyDescent="0.3">
      <c r="C19" s="14" t="s">
        <v>41</v>
      </c>
    </row>
    <row r="20" spans="3:3" x14ac:dyDescent="0.3">
      <c r="C20" t="s">
        <v>40</v>
      </c>
    </row>
    <row r="21" spans="3:3" x14ac:dyDescent="0.3">
      <c r="C21" t="s">
        <v>42</v>
      </c>
    </row>
    <row r="22" spans="3:3" x14ac:dyDescent="0.3">
      <c r="C22" t="s">
        <v>43</v>
      </c>
    </row>
  </sheetData>
  <mergeCells count="8">
    <mergeCell ref="M6:M7"/>
    <mergeCell ref="M10:M13"/>
    <mergeCell ref="M5:Q5"/>
    <mergeCell ref="G6:G7"/>
    <mergeCell ref="G10:G13"/>
    <mergeCell ref="G5:K5"/>
    <mergeCell ref="H6:J8"/>
    <mergeCell ref="N6:P8"/>
  </mergeCells>
  <hyperlinks>
    <hyperlink ref="A1" location="Central!A1" display="Central!A1" xr:uid="{7BE40BC0-3FB9-4512-8CE7-7C9ECD17BB4B}"/>
    <hyperlink ref="A3" location="'logos bancos'!A1" display="'logos bancos'!A1" xr:uid="{E0B27C64-8095-4052-B8D5-B539E2D9883B}"/>
    <hyperlink ref="A5" location="'logos tarjetas'!A1" display="'logos tarjetas'!A1" xr:uid="{E81A5C3D-926F-4407-91D6-BB9D940037C9}"/>
    <hyperlink ref="A7" location="'logo marcas'!A1" display="'logo marcas'!A1" xr:uid="{95B32C9E-568C-478A-9A4E-B47CA22B9C04}"/>
    <hyperlink ref="A14" location="'Disp app'!A1" display="'Disp app'!A1" xr:uid="{030BC0D2-2282-4B85-AE7B-E116B3F7A308}"/>
  </hyperlink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0DA73-3815-4306-A592-1BD7A182C726}">
  <dimension ref="A1:Q22"/>
  <sheetViews>
    <sheetView showGridLines="0" workbookViewId="0"/>
  </sheetViews>
  <sheetFormatPr baseColWidth="10" defaultRowHeight="14.4" x14ac:dyDescent="0.3"/>
  <cols>
    <col min="3" max="3" width="16.4414062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  <col min="18" max="19" width="15.77734375" customWidth="1"/>
  </cols>
  <sheetData>
    <row r="1" spans="1:17" x14ac:dyDescent="0.3">
      <c r="A1" s="6" t="s">
        <v>8</v>
      </c>
    </row>
    <row r="3" spans="1:17" x14ac:dyDescent="0.3">
      <c r="A3" s="7" t="s">
        <v>9</v>
      </c>
    </row>
    <row r="5" spans="1:17" ht="13.95" customHeight="1" x14ac:dyDescent="0.3">
      <c r="A5" s="7" t="s">
        <v>10</v>
      </c>
      <c r="G5" s="86" t="s">
        <v>2</v>
      </c>
      <c r="H5" s="86"/>
      <c r="I5" s="86"/>
      <c r="J5" s="86"/>
      <c r="K5" s="86"/>
      <c r="M5" s="84" t="s">
        <v>2</v>
      </c>
      <c r="N5" s="84"/>
      <c r="O5" s="84"/>
      <c r="P5" s="84"/>
      <c r="Q5" s="84"/>
    </row>
    <row r="6" spans="1:17" ht="13.95" customHeight="1" x14ac:dyDescent="0.3">
      <c r="G6" s="91" t="s">
        <v>84</v>
      </c>
      <c r="H6" s="63"/>
      <c r="I6" s="64"/>
      <c r="J6" s="65"/>
      <c r="M6" s="56" t="s">
        <v>84</v>
      </c>
      <c r="N6" s="67"/>
      <c r="O6" s="67"/>
      <c r="P6" s="67"/>
      <c r="Q6" s="3"/>
    </row>
    <row r="7" spans="1:17" ht="13.95" customHeight="1" x14ac:dyDescent="0.3">
      <c r="A7" s="7" t="s">
        <v>34</v>
      </c>
      <c r="G7" s="85"/>
      <c r="H7" s="66"/>
      <c r="I7" s="67"/>
      <c r="J7" s="68"/>
      <c r="M7" s="56"/>
      <c r="N7" s="67"/>
      <c r="O7" s="67"/>
      <c r="P7" s="67"/>
      <c r="Q7" s="3"/>
    </row>
    <row r="8" spans="1:17" ht="13.95" customHeight="1" x14ac:dyDescent="0.3">
      <c r="G8" s="92"/>
      <c r="H8" s="69"/>
      <c r="I8" s="70"/>
      <c r="J8" s="71"/>
      <c r="M8" s="56"/>
      <c r="N8" s="67"/>
      <c r="O8" s="67"/>
      <c r="P8" s="67"/>
      <c r="Q8" s="3"/>
    </row>
    <row r="9" spans="1:17" ht="6" customHeight="1" x14ac:dyDescent="0.3">
      <c r="G9" s="13"/>
      <c r="H9" s="10"/>
      <c r="I9" s="10"/>
      <c r="J9" s="10"/>
      <c r="M9" s="21"/>
      <c r="N9" s="3"/>
      <c r="O9" s="3"/>
      <c r="P9" s="3"/>
      <c r="Q9" s="3"/>
    </row>
    <row r="10" spans="1:17" ht="17.55" customHeight="1" x14ac:dyDescent="0.3">
      <c r="G10" s="87" t="s">
        <v>93</v>
      </c>
      <c r="H10" s="10"/>
      <c r="I10" s="10"/>
      <c r="J10" s="10"/>
      <c r="M10" s="90" t="s">
        <v>93</v>
      </c>
      <c r="N10" s="3"/>
      <c r="O10" s="3"/>
      <c r="P10" s="3"/>
      <c r="Q10" s="3"/>
    </row>
    <row r="11" spans="1:17" ht="7.05" customHeight="1" x14ac:dyDescent="0.3">
      <c r="G11" s="88"/>
      <c r="H11" s="10"/>
      <c r="I11" s="10"/>
      <c r="J11" s="10"/>
      <c r="M11" s="90"/>
      <c r="N11" s="3"/>
      <c r="O11" s="3"/>
      <c r="P11" s="3"/>
      <c r="Q11" s="3"/>
    </row>
    <row r="12" spans="1:17" ht="17.55" customHeight="1" x14ac:dyDescent="0.3">
      <c r="G12" s="88"/>
      <c r="H12" s="10"/>
      <c r="I12" s="10"/>
      <c r="J12" s="10"/>
      <c r="M12" s="90"/>
      <c r="N12" s="3"/>
      <c r="O12" s="3"/>
      <c r="P12" s="3"/>
      <c r="Q12" s="3"/>
    </row>
    <row r="13" spans="1:17" ht="9" customHeight="1" x14ac:dyDescent="0.3">
      <c r="C13" s="15"/>
      <c r="D13" s="4"/>
      <c r="G13" s="89"/>
      <c r="H13" s="10"/>
      <c r="I13" s="10"/>
      <c r="J13" s="10"/>
      <c r="M13" s="90"/>
      <c r="N13" s="3"/>
      <c r="O13" s="3"/>
      <c r="P13" s="3"/>
      <c r="Q13" s="3"/>
    </row>
    <row r="14" spans="1:17" x14ac:dyDescent="0.3">
      <c r="A14" s="7" t="s">
        <v>38</v>
      </c>
      <c r="N14" s="3"/>
      <c r="O14" s="3"/>
      <c r="P14" s="3"/>
    </row>
    <row r="15" spans="1:17" x14ac:dyDescent="0.3">
      <c r="N15" s="3"/>
      <c r="O15" s="3"/>
      <c r="P15" s="3"/>
    </row>
    <row r="16" spans="1:17" x14ac:dyDescent="0.3">
      <c r="C16" t="s">
        <v>1</v>
      </c>
    </row>
    <row r="19" spans="3:3" x14ac:dyDescent="0.3">
      <c r="C19" s="14" t="s">
        <v>41</v>
      </c>
    </row>
    <row r="20" spans="3:3" x14ac:dyDescent="0.3">
      <c r="C20" t="s">
        <v>40</v>
      </c>
    </row>
    <row r="21" spans="3:3" x14ac:dyDescent="0.3">
      <c r="C21" t="s">
        <v>42</v>
      </c>
    </row>
    <row r="22" spans="3:3" x14ac:dyDescent="0.3">
      <c r="C22" t="s">
        <v>43</v>
      </c>
    </row>
  </sheetData>
  <mergeCells count="8">
    <mergeCell ref="G5:K5"/>
    <mergeCell ref="M5:Q5"/>
    <mergeCell ref="G10:G13"/>
    <mergeCell ref="M10:M13"/>
    <mergeCell ref="H6:J8"/>
    <mergeCell ref="N6:P8"/>
    <mergeCell ref="G6:G8"/>
    <mergeCell ref="M6:M8"/>
  </mergeCells>
  <hyperlinks>
    <hyperlink ref="A1" location="Central!A1" display="Central!A1" xr:uid="{41C95023-B849-4160-8BC5-B14EC650A09A}"/>
    <hyperlink ref="A3" location="'logos bancos'!A1" display="'logos bancos'!A1" xr:uid="{DCBE28D5-2FBE-4246-9B35-F87DB7732741}"/>
    <hyperlink ref="A5" location="'logos tarjetas'!A1" display="'logos tarjetas'!A1" xr:uid="{09C42B15-7579-4AE5-876C-5CC468FF4575}"/>
    <hyperlink ref="A7" location="'logo marcas'!A1" display="'logo marcas'!A1" xr:uid="{5359C96E-18A3-4563-8733-FA7BFBEADDB2}"/>
    <hyperlink ref="A14" location="'Disp app'!A1" display="'Disp app'!A1" xr:uid="{30EE41A6-E584-49FB-A2B6-D7C9BE374284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D338E-E4BC-4F5A-9146-C4D8F95E6BFC}">
  <dimension ref="A1:Q22"/>
  <sheetViews>
    <sheetView showGridLines="0" workbookViewId="0"/>
  </sheetViews>
  <sheetFormatPr baseColWidth="10" defaultRowHeight="14.4" x14ac:dyDescent="0.3"/>
  <cols>
    <col min="3" max="3" width="16.4414062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  <col min="18" max="19" width="15.77734375" customWidth="1"/>
  </cols>
  <sheetData>
    <row r="1" spans="1:17" x14ac:dyDescent="0.3">
      <c r="A1" s="6" t="s">
        <v>8</v>
      </c>
    </row>
    <row r="3" spans="1:17" x14ac:dyDescent="0.3">
      <c r="A3" s="7" t="s">
        <v>9</v>
      </c>
    </row>
    <row r="5" spans="1:17" ht="13.95" customHeight="1" x14ac:dyDescent="0.3">
      <c r="A5" s="7" t="s">
        <v>10</v>
      </c>
      <c r="G5" s="86" t="s">
        <v>2</v>
      </c>
      <c r="H5" s="86"/>
      <c r="I5" s="86"/>
      <c r="J5" s="86"/>
      <c r="K5" s="86"/>
      <c r="M5" s="84" t="s">
        <v>2</v>
      </c>
      <c r="N5" s="84"/>
      <c r="O5" s="84"/>
      <c r="P5" s="84"/>
      <c r="Q5" s="84"/>
    </row>
    <row r="6" spans="1:17" ht="13.95" customHeight="1" x14ac:dyDescent="0.3">
      <c r="G6" s="85">
        <v>0.1</v>
      </c>
      <c r="H6" s="63"/>
      <c r="I6" s="64"/>
      <c r="J6" s="65"/>
      <c r="M6" s="56">
        <v>0.1</v>
      </c>
      <c r="N6" s="67"/>
      <c r="O6" s="67"/>
      <c r="P6" s="67"/>
      <c r="Q6" s="3"/>
    </row>
    <row r="7" spans="1:17" ht="13.95" customHeight="1" x14ac:dyDescent="0.3">
      <c r="A7" s="7" t="s">
        <v>34</v>
      </c>
      <c r="G7" s="85"/>
      <c r="H7" s="66"/>
      <c r="I7" s="67"/>
      <c r="J7" s="68"/>
      <c r="M7" s="56"/>
      <c r="N7" s="67"/>
      <c r="O7" s="67"/>
      <c r="P7" s="67"/>
      <c r="Q7" s="3"/>
    </row>
    <row r="8" spans="1:17" ht="13.95" customHeight="1" x14ac:dyDescent="0.3">
      <c r="G8" s="11"/>
      <c r="H8" s="69"/>
      <c r="I8" s="70"/>
      <c r="J8" s="71"/>
      <c r="M8" s="3"/>
      <c r="N8" s="67"/>
      <c r="O8" s="67"/>
      <c r="P8" s="67"/>
      <c r="Q8" s="3"/>
    </row>
    <row r="9" spans="1:17" ht="6" customHeight="1" x14ac:dyDescent="0.3">
      <c r="G9" s="13"/>
      <c r="H9" s="10"/>
      <c r="I9" s="10"/>
      <c r="J9" s="10"/>
      <c r="M9" s="21"/>
      <c r="N9" s="3"/>
      <c r="O9" s="3"/>
      <c r="P9" s="3"/>
      <c r="Q9" s="3"/>
    </row>
    <row r="10" spans="1:17" ht="17.55" customHeight="1" x14ac:dyDescent="0.3">
      <c r="G10" s="72" t="s">
        <v>95</v>
      </c>
      <c r="H10" s="10"/>
      <c r="I10" s="10"/>
      <c r="J10" s="10"/>
      <c r="M10" s="75" t="s">
        <v>95</v>
      </c>
      <c r="N10" s="3"/>
      <c r="O10" s="3"/>
      <c r="P10" s="3"/>
      <c r="Q10" s="3"/>
    </row>
    <row r="11" spans="1:17" ht="7.05" customHeight="1" x14ac:dyDescent="0.3">
      <c r="G11" s="73"/>
      <c r="H11" s="10"/>
      <c r="I11" s="10"/>
      <c r="J11" s="10"/>
      <c r="M11" s="75"/>
      <c r="N11" s="3"/>
      <c r="O11" s="3"/>
      <c r="P11" s="3"/>
      <c r="Q11" s="3"/>
    </row>
    <row r="12" spans="1:17" ht="17.55" customHeight="1" x14ac:dyDescent="0.3">
      <c r="G12" s="73"/>
      <c r="H12" s="10"/>
      <c r="I12" s="10"/>
      <c r="J12" s="10"/>
      <c r="M12" s="75"/>
      <c r="N12" s="3"/>
      <c r="O12" s="3"/>
      <c r="P12" s="3"/>
      <c r="Q12" s="3"/>
    </row>
    <row r="13" spans="1:17" ht="9" customHeight="1" x14ac:dyDescent="0.3">
      <c r="C13" s="15"/>
      <c r="D13" s="4"/>
      <c r="G13" s="74"/>
      <c r="H13" s="10"/>
      <c r="I13" s="10"/>
      <c r="J13" s="10"/>
      <c r="M13" s="75"/>
      <c r="N13" s="3"/>
      <c r="O13" s="3"/>
      <c r="P13" s="3"/>
      <c r="Q13" s="3"/>
    </row>
    <row r="14" spans="1:17" x14ac:dyDescent="0.3">
      <c r="A14" s="7" t="s">
        <v>38</v>
      </c>
      <c r="N14" s="3"/>
      <c r="O14" s="3"/>
      <c r="P14" s="3"/>
    </row>
    <row r="15" spans="1:17" x14ac:dyDescent="0.3">
      <c r="N15" s="3"/>
      <c r="O15" s="3"/>
      <c r="P15" s="3"/>
    </row>
    <row r="16" spans="1:17" x14ac:dyDescent="0.3">
      <c r="C16" t="s">
        <v>1</v>
      </c>
    </row>
    <row r="19" spans="3:3" x14ac:dyDescent="0.3">
      <c r="C19" s="14" t="s">
        <v>41</v>
      </c>
    </row>
    <row r="20" spans="3:3" x14ac:dyDescent="0.3">
      <c r="C20" t="s">
        <v>40</v>
      </c>
    </row>
    <row r="21" spans="3:3" x14ac:dyDescent="0.3">
      <c r="C21" t="s">
        <v>42</v>
      </c>
    </row>
    <row r="22" spans="3:3" x14ac:dyDescent="0.3">
      <c r="C22" t="s">
        <v>43</v>
      </c>
    </row>
  </sheetData>
  <mergeCells count="8">
    <mergeCell ref="G10:G13"/>
    <mergeCell ref="M10:M13"/>
    <mergeCell ref="G5:K5"/>
    <mergeCell ref="M5:Q5"/>
    <mergeCell ref="G6:G7"/>
    <mergeCell ref="H6:J8"/>
    <mergeCell ref="M6:M7"/>
    <mergeCell ref="N6:P8"/>
  </mergeCells>
  <hyperlinks>
    <hyperlink ref="A1" location="Central!A1" display="Central!A1" xr:uid="{9100036B-1542-47BB-8119-DB5CCEE2C704}"/>
    <hyperlink ref="A3" location="'logos bancos'!A1" display="'logos bancos'!A1" xr:uid="{A3420AF3-89DC-4B1F-BDD1-B0F0ADBC59D1}"/>
    <hyperlink ref="A5" location="'logos tarjetas'!A1" display="'logos tarjetas'!A1" xr:uid="{84044D34-EF4F-43E8-91AB-4465A02886DA}"/>
    <hyperlink ref="A7" location="'logo marcas'!A1" display="'logo marcas'!A1" xr:uid="{88F36334-75AA-47D0-A7E7-207A6BAA21A7}"/>
    <hyperlink ref="A14" location="'Disp app'!A1" display="'Disp app'!A1" xr:uid="{A5E7CF73-A7C1-417D-921E-F07F6B967050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1BC18-9B1F-49E9-859B-C387F30D5C1E}">
  <dimension ref="A1:Q22"/>
  <sheetViews>
    <sheetView showGridLines="0" workbookViewId="0"/>
  </sheetViews>
  <sheetFormatPr baseColWidth="10" defaultRowHeight="14.4" x14ac:dyDescent="0.3"/>
  <cols>
    <col min="3" max="3" width="16.4414062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  <col min="18" max="19" width="15.77734375" customWidth="1"/>
  </cols>
  <sheetData>
    <row r="1" spans="1:17" x14ac:dyDescent="0.3">
      <c r="A1" s="6" t="s">
        <v>8</v>
      </c>
    </row>
    <row r="3" spans="1:17" x14ac:dyDescent="0.3">
      <c r="A3" s="7" t="s">
        <v>9</v>
      </c>
    </row>
    <row r="5" spans="1:17" ht="13.95" customHeight="1" x14ac:dyDescent="0.3">
      <c r="A5" s="7" t="s">
        <v>10</v>
      </c>
      <c r="G5" s="86" t="s">
        <v>2</v>
      </c>
      <c r="H5" s="86"/>
      <c r="I5" s="86"/>
      <c r="J5" s="86"/>
      <c r="K5" s="86"/>
      <c r="M5" s="84" t="s">
        <v>2</v>
      </c>
      <c r="N5" s="84"/>
      <c r="O5" s="84"/>
      <c r="P5" s="84"/>
      <c r="Q5" s="84"/>
    </row>
    <row r="6" spans="1:17" ht="13.95" customHeight="1" x14ac:dyDescent="0.3">
      <c r="G6" s="85">
        <v>0.15</v>
      </c>
      <c r="H6" s="63"/>
      <c r="I6" s="64"/>
      <c r="J6" s="65"/>
      <c r="M6" s="56">
        <v>0.15</v>
      </c>
      <c r="N6" s="67"/>
      <c r="O6" s="67"/>
      <c r="P6" s="67"/>
      <c r="Q6" s="3"/>
    </row>
    <row r="7" spans="1:17" ht="13.95" customHeight="1" x14ac:dyDescent="0.3">
      <c r="A7" s="7" t="s">
        <v>34</v>
      </c>
      <c r="G7" s="85"/>
      <c r="H7" s="66"/>
      <c r="I7" s="67"/>
      <c r="J7" s="68"/>
      <c r="M7" s="56"/>
      <c r="N7" s="67"/>
      <c r="O7" s="67"/>
      <c r="P7" s="67"/>
      <c r="Q7" s="3"/>
    </row>
    <row r="8" spans="1:17" ht="13.95" customHeight="1" x14ac:dyDescent="0.3">
      <c r="G8" s="11"/>
      <c r="H8" s="69"/>
      <c r="I8" s="70"/>
      <c r="J8" s="71"/>
      <c r="M8" s="3"/>
      <c r="N8" s="67"/>
      <c r="O8" s="67"/>
      <c r="P8" s="67"/>
      <c r="Q8" s="3"/>
    </row>
    <row r="9" spans="1:17" ht="6" customHeight="1" x14ac:dyDescent="0.3">
      <c r="G9" s="13"/>
      <c r="H9" s="10"/>
      <c r="I9" s="10"/>
      <c r="J9" s="10"/>
      <c r="M9" s="21"/>
      <c r="N9" s="3"/>
      <c r="O9" s="3"/>
      <c r="P9" s="3"/>
      <c r="Q9" s="3"/>
    </row>
    <row r="10" spans="1:17" ht="17.55" customHeight="1" x14ac:dyDescent="0.3">
      <c r="G10" s="72" t="s">
        <v>97</v>
      </c>
      <c r="H10" s="10"/>
      <c r="I10" s="10"/>
      <c r="J10" s="10"/>
      <c r="M10" s="75" t="s">
        <v>97</v>
      </c>
      <c r="N10" s="3"/>
      <c r="O10" s="3"/>
      <c r="P10" s="3"/>
      <c r="Q10" s="3"/>
    </row>
    <row r="11" spans="1:17" ht="7.05" customHeight="1" x14ac:dyDescent="0.3">
      <c r="G11" s="73"/>
      <c r="H11" s="10"/>
      <c r="I11" s="10"/>
      <c r="J11" s="10"/>
      <c r="M11" s="75"/>
      <c r="N11" s="3"/>
      <c r="O11" s="3"/>
      <c r="P11" s="3"/>
      <c r="Q11" s="3"/>
    </row>
    <row r="12" spans="1:17" ht="17.55" customHeight="1" x14ac:dyDescent="0.3">
      <c r="G12" s="73"/>
      <c r="H12" s="10"/>
      <c r="I12" s="10"/>
      <c r="J12" s="10"/>
      <c r="M12" s="75"/>
      <c r="N12" s="3"/>
      <c r="O12" s="3"/>
      <c r="P12" s="3"/>
      <c r="Q12" s="3"/>
    </row>
    <row r="13" spans="1:17" ht="9" customHeight="1" x14ac:dyDescent="0.3">
      <c r="C13" s="15"/>
      <c r="D13" s="4"/>
      <c r="G13" s="74"/>
      <c r="H13" s="10"/>
      <c r="I13" s="10"/>
      <c r="J13" s="10"/>
      <c r="M13" s="75"/>
      <c r="N13" s="3"/>
      <c r="O13" s="3"/>
      <c r="P13" s="3"/>
      <c r="Q13" s="3"/>
    </row>
    <row r="14" spans="1:17" x14ac:dyDescent="0.3">
      <c r="A14" s="7" t="s">
        <v>38</v>
      </c>
      <c r="N14" s="3"/>
      <c r="O14" s="3"/>
      <c r="P14" s="3"/>
    </row>
    <row r="15" spans="1:17" x14ac:dyDescent="0.3">
      <c r="N15" s="3"/>
      <c r="O15" s="3"/>
      <c r="P15" s="3"/>
    </row>
    <row r="16" spans="1:17" x14ac:dyDescent="0.3">
      <c r="C16" t="s">
        <v>1</v>
      </c>
    </row>
    <row r="19" spans="3:3" x14ac:dyDescent="0.3">
      <c r="C19" s="14" t="s">
        <v>41</v>
      </c>
    </row>
    <row r="20" spans="3:3" x14ac:dyDescent="0.3">
      <c r="C20" t="s">
        <v>40</v>
      </c>
    </row>
    <row r="21" spans="3:3" x14ac:dyDescent="0.3">
      <c r="C21" t="s">
        <v>42</v>
      </c>
    </row>
    <row r="22" spans="3:3" x14ac:dyDescent="0.3">
      <c r="C22" t="s">
        <v>43</v>
      </c>
    </row>
  </sheetData>
  <mergeCells count="8">
    <mergeCell ref="G10:G13"/>
    <mergeCell ref="M10:M13"/>
    <mergeCell ref="G5:K5"/>
    <mergeCell ref="M5:Q5"/>
    <mergeCell ref="G6:G7"/>
    <mergeCell ref="H6:J8"/>
    <mergeCell ref="M6:M7"/>
    <mergeCell ref="N6:P8"/>
  </mergeCells>
  <hyperlinks>
    <hyperlink ref="A1" location="Central!A1" display="Central!A1" xr:uid="{DE89C642-9A9F-460E-8C48-A7C227BAF0B6}"/>
    <hyperlink ref="A3" location="'logos bancos'!A1" display="'logos bancos'!A1" xr:uid="{613578E5-1CEF-4890-AD50-D24D5FBB6927}"/>
    <hyperlink ref="A5" location="'logos tarjetas'!A1" display="'logos tarjetas'!A1" xr:uid="{7C375FBB-D57E-4529-AE0F-7CA990F037F2}"/>
    <hyperlink ref="A7" location="'logo marcas'!A1" display="'logo marcas'!A1" xr:uid="{27FC1BB7-A7C2-4D40-8E2D-2F55CF895A56}"/>
    <hyperlink ref="A14" location="'Disp app'!A1" display="'Disp app'!A1" xr:uid="{75176918-75FD-4B0C-B8ED-7E715B24F86B}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701A6-8DFB-4B00-B061-2ADB12B61276}">
  <sheetPr codeName="Hoja15"/>
  <dimension ref="A1:I26"/>
  <sheetViews>
    <sheetView workbookViewId="0"/>
  </sheetViews>
  <sheetFormatPr baseColWidth="10" defaultRowHeight="14.4" x14ac:dyDescent="0.3"/>
  <sheetData>
    <row r="1" spans="1:9" x14ac:dyDescent="0.3">
      <c r="A1" s="6" t="s">
        <v>8</v>
      </c>
      <c r="D1" s="7" t="s">
        <v>10</v>
      </c>
      <c r="F1" s="1" t="s">
        <v>0</v>
      </c>
      <c r="G1" s="1" t="s">
        <v>5</v>
      </c>
      <c r="H1" s="1" t="s">
        <v>6</v>
      </c>
      <c r="I1" s="1" t="s">
        <v>7</v>
      </c>
    </row>
    <row r="2" spans="1:9" x14ac:dyDescent="0.3">
      <c r="F2" s="1">
        <v>1</v>
      </c>
      <c r="G2" s="1" t="e">
        <f>+#REF!</f>
        <v>#REF!</v>
      </c>
      <c r="H2" s="1" t="e">
        <f>+#REF!</f>
        <v>#REF!</v>
      </c>
      <c r="I2" s="8" t="s">
        <v>4</v>
      </c>
    </row>
    <row r="3" spans="1:9" x14ac:dyDescent="0.3">
      <c r="D3" s="7" t="s">
        <v>34</v>
      </c>
      <c r="F3" s="1">
        <v>2</v>
      </c>
      <c r="G3" s="1" t="e">
        <f>+#REF!</f>
        <v>#REF!</v>
      </c>
      <c r="H3" s="1" t="e">
        <f>+#REF!</f>
        <v>#REF!</v>
      </c>
      <c r="I3" s="8" t="s">
        <v>3</v>
      </c>
    </row>
    <row r="4" spans="1:9" x14ac:dyDescent="0.3">
      <c r="F4" s="1">
        <v>3</v>
      </c>
      <c r="G4" s="1" t="e">
        <f>+#REF!</f>
        <v>#REF!</v>
      </c>
      <c r="H4" s="1" t="e">
        <f>+#REF!</f>
        <v>#REF!</v>
      </c>
      <c r="I4" s="8" t="s">
        <v>11</v>
      </c>
    </row>
    <row r="5" spans="1:9" x14ac:dyDescent="0.3">
      <c r="F5" s="1">
        <v>4</v>
      </c>
      <c r="G5" s="1" t="e">
        <f>+#REF!</f>
        <v>#REF!</v>
      </c>
      <c r="H5" s="1" t="e">
        <f>+#REF!</f>
        <v>#REF!</v>
      </c>
      <c r="I5" s="8" t="s">
        <v>12</v>
      </c>
    </row>
    <row r="6" spans="1:9" x14ac:dyDescent="0.3">
      <c r="F6" s="1">
        <v>5</v>
      </c>
      <c r="G6" s="1" t="e">
        <f>+#REF!</f>
        <v>#REF!</v>
      </c>
      <c r="H6" s="1" t="e">
        <f>+#REF!</f>
        <v>#REF!</v>
      </c>
      <c r="I6" s="8" t="s">
        <v>13</v>
      </c>
    </row>
    <row r="7" spans="1:9" x14ac:dyDescent="0.3">
      <c r="F7" s="1">
        <v>6</v>
      </c>
      <c r="G7" s="1" t="e">
        <f>+#REF!</f>
        <v>#REF!</v>
      </c>
      <c r="H7" s="1" t="e">
        <f>+#REF!</f>
        <v>#REF!</v>
      </c>
      <c r="I7" s="8" t="s">
        <v>14</v>
      </c>
    </row>
    <row r="8" spans="1:9" x14ac:dyDescent="0.3">
      <c r="F8" s="1">
        <v>7</v>
      </c>
      <c r="G8" s="1" t="e">
        <f>+#REF!</f>
        <v>#REF!</v>
      </c>
      <c r="H8" s="1" t="e">
        <f>+#REF!</f>
        <v>#REF!</v>
      </c>
      <c r="I8" s="8" t="s">
        <v>15</v>
      </c>
    </row>
    <row r="9" spans="1:9" x14ac:dyDescent="0.3">
      <c r="F9" s="1">
        <v>8</v>
      </c>
      <c r="G9" s="1" t="e">
        <f>+#REF!</f>
        <v>#REF!</v>
      </c>
      <c r="H9" s="1" t="e">
        <f>+#REF!</f>
        <v>#REF!</v>
      </c>
      <c r="I9" s="8" t="s">
        <v>16</v>
      </c>
    </row>
    <row r="10" spans="1:9" x14ac:dyDescent="0.3">
      <c r="F10" s="1">
        <v>9</v>
      </c>
      <c r="G10" s="1" t="e">
        <f>+#REF!</f>
        <v>#REF!</v>
      </c>
      <c r="H10" s="1" t="e">
        <f>+#REF!</f>
        <v>#REF!</v>
      </c>
      <c r="I10" s="8" t="s">
        <v>17</v>
      </c>
    </row>
    <row r="11" spans="1:9" x14ac:dyDescent="0.3">
      <c r="F11" s="1">
        <v>10</v>
      </c>
      <c r="G11" s="1" t="e">
        <f>+#REF!</f>
        <v>#REF!</v>
      </c>
      <c r="H11" s="1" t="e">
        <f>+#REF!</f>
        <v>#REF!</v>
      </c>
      <c r="I11" s="8" t="s">
        <v>18</v>
      </c>
    </row>
    <row r="12" spans="1:9" x14ac:dyDescent="0.3">
      <c r="F12" s="1">
        <v>11</v>
      </c>
      <c r="G12" s="1" t="e">
        <f>+#REF!</f>
        <v>#REF!</v>
      </c>
      <c r="H12" s="1" t="e">
        <f>+#REF!</f>
        <v>#REF!</v>
      </c>
      <c r="I12" s="8" t="s">
        <v>19</v>
      </c>
    </row>
    <row r="13" spans="1:9" x14ac:dyDescent="0.3">
      <c r="F13" s="1">
        <v>12</v>
      </c>
      <c r="G13" s="1" t="e">
        <f>+#REF!</f>
        <v>#REF!</v>
      </c>
      <c r="H13" s="1" t="e">
        <f>+#REF!</f>
        <v>#REF!</v>
      </c>
      <c r="I13" s="8" t="s">
        <v>20</v>
      </c>
    </row>
    <row r="14" spans="1:9" x14ac:dyDescent="0.3">
      <c r="F14" s="1">
        <v>13</v>
      </c>
      <c r="G14" s="1" t="e">
        <f>+#REF!</f>
        <v>#REF!</v>
      </c>
      <c r="H14" s="1" t="e">
        <f>+#REF!</f>
        <v>#REF!</v>
      </c>
      <c r="I14" s="8" t="s">
        <v>21</v>
      </c>
    </row>
    <row r="15" spans="1:9" x14ac:dyDescent="0.3">
      <c r="F15" s="1">
        <v>14</v>
      </c>
      <c r="G15" s="1" t="e">
        <f>+#REF!</f>
        <v>#REF!</v>
      </c>
      <c r="H15" s="1" t="e">
        <f>+#REF!</f>
        <v>#REF!</v>
      </c>
      <c r="I15" s="8" t="s">
        <v>22</v>
      </c>
    </row>
    <row r="16" spans="1:9" x14ac:dyDescent="0.3">
      <c r="F16" s="1">
        <v>15</v>
      </c>
      <c r="G16" s="1" t="e">
        <f>+#REF!</f>
        <v>#REF!</v>
      </c>
      <c r="H16" s="1" t="e">
        <f>+#REF!</f>
        <v>#REF!</v>
      </c>
      <c r="I16" s="8" t="s">
        <v>23</v>
      </c>
    </row>
    <row r="17" spans="6:9" x14ac:dyDescent="0.3">
      <c r="F17" s="1">
        <v>16</v>
      </c>
      <c r="G17" s="1" t="e">
        <f>+#REF!</f>
        <v>#REF!</v>
      </c>
      <c r="H17" s="1" t="e">
        <f>+#REF!</f>
        <v>#REF!</v>
      </c>
      <c r="I17" s="8" t="s">
        <v>24</v>
      </c>
    </row>
    <row r="18" spans="6:9" x14ac:dyDescent="0.3">
      <c r="F18" s="1">
        <v>17</v>
      </c>
      <c r="G18" s="1" t="e">
        <f>+#REF!</f>
        <v>#REF!</v>
      </c>
      <c r="H18" s="1" t="e">
        <f>+#REF!</f>
        <v>#REF!</v>
      </c>
      <c r="I18" s="8" t="s">
        <v>25</v>
      </c>
    </row>
    <row r="19" spans="6:9" x14ac:dyDescent="0.3">
      <c r="F19" s="1">
        <v>18</v>
      </c>
      <c r="G19" s="1" t="e">
        <f>+#REF!</f>
        <v>#REF!</v>
      </c>
      <c r="H19" s="1" t="e">
        <f>+#REF!</f>
        <v>#REF!</v>
      </c>
      <c r="I19" s="8" t="s">
        <v>26</v>
      </c>
    </row>
    <row r="20" spans="6:9" x14ac:dyDescent="0.3">
      <c r="F20" s="1">
        <v>19</v>
      </c>
      <c r="G20" s="1" t="e">
        <f>+#REF!</f>
        <v>#REF!</v>
      </c>
      <c r="H20" s="1" t="e">
        <f>+#REF!</f>
        <v>#REF!</v>
      </c>
      <c r="I20" s="8" t="s">
        <v>27</v>
      </c>
    </row>
    <row r="21" spans="6:9" x14ac:dyDescent="0.3">
      <c r="F21" s="1">
        <v>20</v>
      </c>
      <c r="G21" s="1" t="e">
        <f>+#REF!</f>
        <v>#REF!</v>
      </c>
      <c r="H21" s="1" t="e">
        <f>+#REF!</f>
        <v>#REF!</v>
      </c>
      <c r="I21" s="8" t="s">
        <v>28</v>
      </c>
    </row>
    <row r="22" spans="6:9" x14ac:dyDescent="0.3">
      <c r="F22" s="1">
        <v>21</v>
      </c>
      <c r="G22" s="1" t="e">
        <f>+#REF!</f>
        <v>#REF!</v>
      </c>
      <c r="H22" s="1" t="e">
        <f>+#REF!</f>
        <v>#REF!</v>
      </c>
      <c r="I22" s="8" t="s">
        <v>29</v>
      </c>
    </row>
    <row r="23" spans="6:9" x14ac:dyDescent="0.3">
      <c r="F23" s="1">
        <v>22</v>
      </c>
      <c r="G23" s="1" t="e">
        <f>+#REF!</f>
        <v>#REF!</v>
      </c>
      <c r="H23" s="1" t="e">
        <f>+#REF!</f>
        <v>#REF!</v>
      </c>
      <c r="I23" s="8" t="s">
        <v>30</v>
      </c>
    </row>
    <row r="24" spans="6:9" x14ac:dyDescent="0.3">
      <c r="F24" s="1">
        <v>23</v>
      </c>
      <c r="G24" s="1" t="e">
        <f>+#REF!</f>
        <v>#REF!</v>
      </c>
      <c r="H24" s="1" t="e">
        <f>+#REF!</f>
        <v>#REF!</v>
      </c>
      <c r="I24" s="8" t="s">
        <v>31</v>
      </c>
    </row>
    <row r="25" spans="6:9" x14ac:dyDescent="0.3">
      <c r="F25" s="1">
        <v>24</v>
      </c>
      <c r="G25" s="1" t="e">
        <f>+#REF!</f>
        <v>#REF!</v>
      </c>
      <c r="H25" s="1" t="e">
        <f>+#REF!</f>
        <v>#REF!</v>
      </c>
      <c r="I25" s="8" t="s">
        <v>32</v>
      </c>
    </row>
    <row r="26" spans="6:9" x14ac:dyDescent="0.3">
      <c r="F26" s="1">
        <v>25</v>
      </c>
      <c r="G26" s="1" t="e">
        <f>+#REF!</f>
        <v>#REF!</v>
      </c>
      <c r="H26" s="1" t="e">
        <f>+#REF!</f>
        <v>#REF!</v>
      </c>
      <c r="I26" s="8" t="s">
        <v>33</v>
      </c>
    </row>
  </sheetData>
  <hyperlinks>
    <hyperlink ref="A1" location="Central!A1" display="Central!A1" xr:uid="{17B8D4C1-7235-4601-94FE-4909ABA07E03}"/>
    <hyperlink ref="D1" location="'logos tarjetas'!A1" display="'logos tarjetas'!A1" xr:uid="{DD5A16F0-6AB6-44EF-B2B1-7448407906FE}"/>
    <hyperlink ref="I3" location="'2'!A1" display="'2'!A1" xr:uid="{D97D0829-F408-44BB-A173-126A6D58A1C3}"/>
    <hyperlink ref="I2" location="'1'!A1" display="'1'!A1" xr:uid="{7B1F7A4D-2CFE-496D-AEC3-9F3EB8249246}"/>
    <hyperlink ref="I4" location="'3'!A1" display="'3'!A1" xr:uid="{78C687CD-BB73-4F56-B46B-5D735C55E57E}"/>
    <hyperlink ref="I5" location="'4'!A1" display="'4'!A1" xr:uid="{852EACD6-C223-4EA3-90E2-54535009E848}"/>
    <hyperlink ref="I6" location="'5'!A1" display="'5'!A1" xr:uid="{195E4238-380F-4C9B-9B67-D62C55389BEF}"/>
    <hyperlink ref="I7" location="'6'!A1" display="'6'!A1" xr:uid="{15FDCC66-CD38-4274-ADA8-E1EA00CE562B}"/>
    <hyperlink ref="I8" location="'7'!A1" display="'7'!A1" xr:uid="{9C6A0F95-91A7-4904-A101-5D922ABB0F09}"/>
    <hyperlink ref="I9" location="'8'!A1" display="'8'!A1" xr:uid="{0B77CC8E-C4BA-424F-B07B-61F28DB2050B}"/>
    <hyperlink ref="I10" location="'9'!A1" display="'9'!A1" xr:uid="{C457346B-F34B-4F0A-A2CA-DFD8D633C845}"/>
    <hyperlink ref="I11" location="'10'!A1" display="'10'!A1" xr:uid="{C3B6EA8E-0793-46D7-A647-FCF75F364F51}"/>
    <hyperlink ref="I12" location="'11'!A1" display="'11'!A1" xr:uid="{2AF94FFA-257B-4040-AD06-E51700547DE0}"/>
    <hyperlink ref="I13" location="'12'!A1" display="'12'!A1" xr:uid="{2F3FC922-6049-4D92-886C-F1B3D18BBB2D}"/>
    <hyperlink ref="I14" location="'13'!A1" display="'13'!A1" xr:uid="{E0FD1A56-7053-4BAD-8CEF-E868846B606E}"/>
    <hyperlink ref="I15" location="'14'!A1" display="'14'!A1" xr:uid="{88D95B45-CFCF-4263-9F60-DA8E346CFD51}"/>
    <hyperlink ref="I16" location="'15'!A1" display="'15'!A1" xr:uid="{A3C7163F-6766-43E4-9C36-0C441D9E653E}"/>
    <hyperlink ref="I17" location="'16'!A1" display="'16'!A1" xr:uid="{D4E1C227-0D4C-4749-A9DB-31B3A3D5B109}"/>
    <hyperlink ref="I18" location="'17'!A1" display="'17'!A1" xr:uid="{11E0C1B5-1786-43D2-8358-42FAC32E1087}"/>
    <hyperlink ref="I19" location="'18'!A1" display="'18'!A1" xr:uid="{371AD84F-5123-4330-8738-ACDB28300911}"/>
    <hyperlink ref="I20" location="'19'!A1" display="'19'!A1" xr:uid="{0B6D9033-4E16-4ED7-A3B6-0C396206A7E9}"/>
    <hyperlink ref="I21" location="'20'!A1" display="'20'!A1" xr:uid="{78FA254A-67F3-4245-8329-71A8F1755A7B}"/>
    <hyperlink ref="I22" location="'21'!A1" display="'21'!A1" xr:uid="{A72EE5B5-BE15-4BD6-92A8-572B5F8C21FB}"/>
    <hyperlink ref="I23" location="'22'!A1" display="'22'!A1" xr:uid="{76C73CBE-7C84-429A-BD1F-D614CEC1468B}"/>
    <hyperlink ref="I24" location="'23'!A1" display="'23'!A1" xr:uid="{6F1979C4-EE59-432A-90D7-A3F939A30A80}"/>
    <hyperlink ref="I25" location="'24'!A1" display="'24'!A1" xr:uid="{52586224-CCE4-4459-B021-E5F3A69EB3B9}"/>
    <hyperlink ref="I26" location="'25'!A1" display="'25'!A1" xr:uid="{5B08BFDC-46AB-4488-A94E-5BC1166F75B8}"/>
    <hyperlink ref="D3" location="'logo marcas'!A1" display="'logo marcas'!A1" xr:uid="{E84FF7FF-868D-4680-BC1E-ACB7A2A7F169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D354D-9A4E-4BA3-8AD7-37164650B3DC}">
  <sheetPr codeName="Hoja16"/>
  <dimension ref="A1:H28"/>
  <sheetViews>
    <sheetView workbookViewId="0"/>
  </sheetViews>
  <sheetFormatPr baseColWidth="10" defaultRowHeight="14.4" x14ac:dyDescent="0.3"/>
  <sheetData>
    <row r="1" spans="1:8" x14ac:dyDescent="0.3">
      <c r="A1" s="6" t="s">
        <v>8</v>
      </c>
      <c r="C1" s="1" t="s">
        <v>0</v>
      </c>
      <c r="D1" s="1" t="s">
        <v>5</v>
      </c>
      <c r="E1" s="1" t="s">
        <v>6</v>
      </c>
      <c r="F1" s="1" t="s">
        <v>7</v>
      </c>
      <c r="H1" s="7" t="s">
        <v>9</v>
      </c>
    </row>
    <row r="2" spans="1:8" x14ac:dyDescent="0.3">
      <c r="C2" s="1">
        <v>1</v>
      </c>
      <c r="D2" s="1" t="e">
        <f>+#REF!</f>
        <v>#REF!</v>
      </c>
      <c r="E2" s="1" t="e">
        <f>+#REF!</f>
        <v>#REF!</v>
      </c>
      <c r="F2" s="8" t="s">
        <v>18</v>
      </c>
    </row>
    <row r="3" spans="1:8" x14ac:dyDescent="0.3">
      <c r="C3" s="1">
        <v>2</v>
      </c>
      <c r="D3" s="1" t="e">
        <f>+#REF!</f>
        <v>#REF!</v>
      </c>
      <c r="E3" s="1" t="e">
        <f>+#REF!</f>
        <v>#REF!</v>
      </c>
      <c r="F3" s="8" t="s">
        <v>19</v>
      </c>
      <c r="H3" s="7" t="s">
        <v>34</v>
      </c>
    </row>
    <row r="4" spans="1:8" x14ac:dyDescent="0.3">
      <c r="C4" s="1">
        <v>3</v>
      </c>
      <c r="D4" s="1" t="e">
        <f>+#REF!</f>
        <v>#REF!</v>
      </c>
      <c r="E4" s="1" t="e">
        <f>+#REF!</f>
        <v>#REF!</v>
      </c>
      <c r="F4" s="8" t="s">
        <v>20</v>
      </c>
    </row>
    <row r="5" spans="1:8" x14ac:dyDescent="0.3">
      <c r="C5" s="1">
        <v>4</v>
      </c>
      <c r="D5" s="1" t="e">
        <f>+#REF!</f>
        <v>#REF!</v>
      </c>
      <c r="E5" s="1" t="e">
        <f>+#REF!</f>
        <v>#REF!</v>
      </c>
      <c r="F5" s="8" t="s">
        <v>21</v>
      </c>
    </row>
    <row r="6" spans="1:8" x14ac:dyDescent="0.3">
      <c r="C6" s="1">
        <v>5</v>
      </c>
      <c r="D6" s="1" t="e">
        <f>+#REF!</f>
        <v>#REF!</v>
      </c>
      <c r="E6" s="1" t="e">
        <f>+#REF!</f>
        <v>#REF!</v>
      </c>
      <c r="F6" s="8" t="s">
        <v>22</v>
      </c>
    </row>
    <row r="7" spans="1:8" x14ac:dyDescent="0.3">
      <c r="C7" s="1">
        <v>6</v>
      </c>
      <c r="D7" s="1" t="e">
        <f>+#REF!</f>
        <v>#REF!</v>
      </c>
      <c r="E7" s="1" t="e">
        <f>+#REF!</f>
        <v>#REF!</v>
      </c>
      <c r="F7" s="8" t="s">
        <v>23</v>
      </c>
    </row>
    <row r="8" spans="1:8" x14ac:dyDescent="0.3">
      <c r="C8" s="1">
        <v>7</v>
      </c>
      <c r="D8" s="1" t="e">
        <f>+#REF!</f>
        <v>#REF!</v>
      </c>
      <c r="E8" s="1" t="e">
        <f>+#REF!</f>
        <v>#REF!</v>
      </c>
      <c r="F8" s="8" t="s">
        <v>24</v>
      </c>
    </row>
    <row r="9" spans="1:8" x14ac:dyDescent="0.3">
      <c r="C9" s="1">
        <v>8</v>
      </c>
      <c r="D9" s="1" t="e">
        <f>+#REF!</f>
        <v>#REF!</v>
      </c>
      <c r="E9" s="1" t="e">
        <f>+#REF!</f>
        <v>#REF!</v>
      </c>
      <c r="F9" s="8" t="s">
        <v>25</v>
      </c>
    </row>
    <row r="10" spans="1:8" x14ac:dyDescent="0.3">
      <c r="C10" s="1">
        <v>9</v>
      </c>
      <c r="D10" s="1" t="e">
        <f>+#REF!</f>
        <v>#REF!</v>
      </c>
      <c r="E10" s="1" t="e">
        <f>+#REF!</f>
        <v>#REF!</v>
      </c>
      <c r="F10" s="8" t="s">
        <v>26</v>
      </c>
    </row>
    <row r="11" spans="1:8" x14ac:dyDescent="0.3">
      <c r="C11" s="1">
        <v>10</v>
      </c>
      <c r="D11" s="1" t="e">
        <f>+#REF!</f>
        <v>#REF!</v>
      </c>
      <c r="E11" s="1" t="e">
        <f>+#REF!</f>
        <v>#REF!</v>
      </c>
      <c r="F11" s="8" t="s">
        <v>27</v>
      </c>
    </row>
    <row r="12" spans="1:8" x14ac:dyDescent="0.3">
      <c r="C12" s="1">
        <v>11</v>
      </c>
      <c r="D12" s="1" t="e">
        <f>+#REF!</f>
        <v>#REF!</v>
      </c>
      <c r="E12" s="1" t="e">
        <f>+#REF!</f>
        <v>#REF!</v>
      </c>
      <c r="F12" s="8" t="s">
        <v>28</v>
      </c>
    </row>
    <row r="13" spans="1:8" x14ac:dyDescent="0.3">
      <c r="C13" s="1">
        <v>12</v>
      </c>
      <c r="D13" s="1" t="e">
        <f>+#REF!</f>
        <v>#REF!</v>
      </c>
      <c r="E13" s="1" t="e">
        <f>+#REF!</f>
        <v>#REF!</v>
      </c>
      <c r="F13" s="8" t="s">
        <v>29</v>
      </c>
    </row>
    <row r="14" spans="1:8" x14ac:dyDescent="0.3">
      <c r="C14" s="1">
        <v>13</v>
      </c>
      <c r="D14" s="1" t="e">
        <f>+#REF!</f>
        <v>#REF!</v>
      </c>
      <c r="E14" s="1" t="e">
        <f>+#REF!</f>
        <v>#REF!</v>
      </c>
      <c r="F14" s="8" t="s">
        <v>30</v>
      </c>
    </row>
    <row r="15" spans="1:8" x14ac:dyDescent="0.3">
      <c r="C15" s="1">
        <v>14</v>
      </c>
      <c r="D15" s="1" t="e">
        <f>+#REF!</f>
        <v>#REF!</v>
      </c>
      <c r="E15" s="1" t="e">
        <f>+#REF!</f>
        <v>#REF!</v>
      </c>
      <c r="F15" s="8" t="s">
        <v>31</v>
      </c>
    </row>
    <row r="16" spans="1:8" x14ac:dyDescent="0.3">
      <c r="C16" s="1">
        <v>15</v>
      </c>
      <c r="D16" s="1" t="e">
        <f>+#REF!</f>
        <v>#REF!</v>
      </c>
      <c r="E16" s="1" t="e">
        <f>+#REF!</f>
        <v>#REF!</v>
      </c>
      <c r="F16" s="8" t="s">
        <v>32</v>
      </c>
    </row>
    <row r="17" spans="3:6" x14ac:dyDescent="0.3">
      <c r="C17" s="1">
        <v>16</v>
      </c>
      <c r="D17" s="1" t="e">
        <f>+#REF!</f>
        <v>#REF!</v>
      </c>
      <c r="E17" s="1" t="e">
        <f>+#REF!</f>
        <v>#REF!</v>
      </c>
      <c r="F17" s="8" t="s">
        <v>33</v>
      </c>
    </row>
    <row r="18" spans="3:6" x14ac:dyDescent="0.3">
      <c r="C18" s="1">
        <v>17</v>
      </c>
      <c r="D18" s="1" t="e">
        <f>+#REF!</f>
        <v>#REF!</v>
      </c>
      <c r="E18" s="1" t="e">
        <f>+#REF!</f>
        <v>#REF!</v>
      </c>
      <c r="F18" s="8" t="s">
        <v>44</v>
      </c>
    </row>
    <row r="19" spans="3:6" x14ac:dyDescent="0.3">
      <c r="C19" s="1">
        <v>18</v>
      </c>
      <c r="D19" s="1" t="e">
        <f>+#REF!</f>
        <v>#REF!</v>
      </c>
      <c r="E19" s="1" t="e">
        <f>+#REF!</f>
        <v>#REF!</v>
      </c>
      <c r="F19" s="8" t="s">
        <v>45</v>
      </c>
    </row>
    <row r="20" spans="3:6" x14ac:dyDescent="0.3">
      <c r="C20" s="1">
        <v>19</v>
      </c>
      <c r="D20" s="1" t="e">
        <f>+#REF!</f>
        <v>#REF!</v>
      </c>
      <c r="E20" s="1" t="e">
        <f>+#REF!</f>
        <v>#REF!</v>
      </c>
      <c r="F20" s="8" t="s">
        <v>46</v>
      </c>
    </row>
    <row r="21" spans="3:6" x14ac:dyDescent="0.3">
      <c r="C21" s="1">
        <v>20</v>
      </c>
      <c r="D21" s="1" t="e">
        <f>+#REF!</f>
        <v>#REF!</v>
      </c>
      <c r="E21" s="1" t="e">
        <f>+#REF!</f>
        <v>#REF!</v>
      </c>
      <c r="F21" s="8" t="s">
        <v>47</v>
      </c>
    </row>
    <row r="22" spans="3:6" x14ac:dyDescent="0.3">
      <c r="C22" s="1">
        <v>21</v>
      </c>
      <c r="D22" s="1" t="e">
        <f>+#REF!</f>
        <v>#REF!</v>
      </c>
      <c r="E22" s="1" t="e">
        <f>+#REF!</f>
        <v>#REF!</v>
      </c>
      <c r="F22" s="8" t="s">
        <v>48</v>
      </c>
    </row>
    <row r="23" spans="3:6" x14ac:dyDescent="0.3">
      <c r="C23" s="1">
        <v>22</v>
      </c>
      <c r="D23" s="1" t="e">
        <f>+#REF!</f>
        <v>#REF!</v>
      </c>
      <c r="E23" s="1" t="e">
        <f>+#REF!</f>
        <v>#REF!</v>
      </c>
      <c r="F23" s="8" t="s">
        <v>49</v>
      </c>
    </row>
    <row r="24" spans="3:6" x14ac:dyDescent="0.3">
      <c r="C24" s="1">
        <v>23</v>
      </c>
      <c r="D24" s="1" t="e">
        <f>+#REF!</f>
        <v>#REF!</v>
      </c>
      <c r="E24" s="1" t="e">
        <f>+#REF!</f>
        <v>#REF!</v>
      </c>
      <c r="F24" s="8" t="s">
        <v>50</v>
      </c>
    </row>
    <row r="25" spans="3:6" x14ac:dyDescent="0.3">
      <c r="C25" s="1">
        <v>24</v>
      </c>
      <c r="D25" s="1" t="e">
        <f>+#REF!</f>
        <v>#REF!</v>
      </c>
      <c r="E25" s="1" t="e">
        <f>+#REF!</f>
        <v>#REF!</v>
      </c>
      <c r="F25" s="8" t="s">
        <v>51</v>
      </c>
    </row>
    <row r="26" spans="3:6" x14ac:dyDescent="0.3">
      <c r="C26" s="1">
        <v>25</v>
      </c>
      <c r="D26" s="1" t="e">
        <f>+#REF!</f>
        <v>#REF!</v>
      </c>
      <c r="E26" s="1" t="e">
        <f>+#REF!</f>
        <v>#REF!</v>
      </c>
      <c r="F26" s="8" t="s">
        <v>52</v>
      </c>
    </row>
    <row r="27" spans="3:6" x14ac:dyDescent="0.3">
      <c r="C27" s="20">
        <v>26</v>
      </c>
      <c r="D27" s="20" t="e">
        <f>+#REF!</f>
        <v>#REF!</v>
      </c>
      <c r="E27" s="20" t="e">
        <f>+#REF!</f>
        <v>#REF!</v>
      </c>
      <c r="F27" s="8" t="s">
        <v>53</v>
      </c>
    </row>
    <row r="28" spans="3:6" x14ac:dyDescent="0.3">
      <c r="F28" s="8" t="s">
        <v>54</v>
      </c>
    </row>
  </sheetData>
  <hyperlinks>
    <hyperlink ref="A1" location="Central!A1" display="Central!A1" xr:uid="{632BC099-6A47-47FA-85E9-79436380E6A8}"/>
    <hyperlink ref="H1" location="'logos bancos'!A1" display="'logos bancos'!A1" xr:uid="{59FE19B1-AF70-42C2-850B-C68745C31425}"/>
    <hyperlink ref="H3" location="'logo marcas'!A1" display="'logo marcas'!A1" xr:uid="{3EFD7323-C75F-448F-B3BD-A3458829750F}"/>
    <hyperlink ref="F2" location="'10'!A1" display="'10'!A1" xr:uid="{28DA258B-9C2F-4A70-B2DD-A296EEF0C97E}"/>
    <hyperlink ref="F3" location="'11'!A1" display="'11'!A1" xr:uid="{627AC406-160B-48F1-959B-A09274A8276D}"/>
    <hyperlink ref="F4" location="'12'!A1" display="'12'!A1" xr:uid="{1819FF90-0589-4041-B809-94647F2AD497}"/>
    <hyperlink ref="F5" location="'13'!A1" display="'13'!A1" xr:uid="{373A6C14-B1D1-43C0-A44D-EEE3EF9E612C}"/>
    <hyperlink ref="F6" location="'14'!A1" display="'14'!A1" xr:uid="{AAAA915A-DC4B-471A-BFBD-A9B34E56C808}"/>
    <hyperlink ref="F7" location="'15'!A1" display="'15'!A1" xr:uid="{C497F9EE-3FEC-422A-A936-B9BD3E00DEE9}"/>
    <hyperlink ref="F8" location="'16'!A1" display="'16'!A1" xr:uid="{F59BB9A6-3908-4222-9A3F-A7DD0FCD3789}"/>
    <hyperlink ref="F9" location="'17'!A1" display="'17'!A1" xr:uid="{2B7D1D11-1123-4956-B902-F68616F9686C}"/>
    <hyperlink ref="F10" location="'18'!A1" display="'18'!A1" xr:uid="{0A23D7F6-35C3-40B2-9A83-BCF0BC928E4E}"/>
    <hyperlink ref="F11" location="'19'!A1" display="'19'!A1" xr:uid="{15203BB0-1AC7-41EB-A642-95307F2D5561}"/>
    <hyperlink ref="F12" location="'20'!A1" display="'20'!A1" xr:uid="{9B25BD6B-E37A-4EAA-8749-1198CF4D3E62}"/>
    <hyperlink ref="F13" location="'21'!A1" display="'21'!A1" xr:uid="{16E2F193-1FE7-424E-B863-E8E1110BDDB4}"/>
    <hyperlink ref="F14" location="'22'!A1" display="'22'!A1" xr:uid="{1B735E05-CD04-47CD-A50B-B8ED7A234B96}"/>
    <hyperlink ref="F15" location="'23'!A1" display="'23'!A1" xr:uid="{CB68C431-CC76-410F-8960-75EA3BD53E67}"/>
    <hyperlink ref="F16" location="'24'!A1" display="'24'!A1" xr:uid="{17B76750-B9FA-4169-AAA1-08A28FC93515}"/>
    <hyperlink ref="F17" location="'25'!A1" display="'25'!A1" xr:uid="{621329BE-D070-4CC0-B627-6C6C2168DDF4}"/>
    <hyperlink ref="F18" location="'26'!A1" display="'26'!A1" xr:uid="{3FC87ACA-6196-403D-9D86-6F84A9218BCA}"/>
    <hyperlink ref="F19" location="'27'!A1" display="'27'!A1" xr:uid="{96305683-2F4F-4C4D-9C36-F81C6F18D524}"/>
    <hyperlink ref="F20" location="'28'!A1" display="'28'!A1" xr:uid="{4AA9AD6B-2E29-451C-BB14-2F9420A9C7EF}"/>
    <hyperlink ref="F21" location="'29'!A1" display="'29'!A1" xr:uid="{E2DC4A66-9E9B-4441-81E1-C96DAD584860}"/>
    <hyperlink ref="F22" location="'30'!A1" display="'30'!A1" xr:uid="{7CC99FE0-F405-40C3-8E95-2119CDE0C964}"/>
    <hyperlink ref="F23" location="'31'!A1" display="'31'!A1" xr:uid="{F601E43B-C3C7-4A5B-83EE-BB0C0E5DF43E}"/>
    <hyperlink ref="F24" location="'32'!A1" display="'32'!A1" xr:uid="{61D684F2-D053-46F7-B6ED-8ED2BB3CB053}"/>
    <hyperlink ref="F25" location="'33'!A1" display="'33'!A1" xr:uid="{E5C98276-0103-466F-9D72-513A4FBA5E5F}"/>
    <hyperlink ref="F26" location="'34'!A1" display="'34'!A1" xr:uid="{409FA5FF-5BE2-42B3-85CF-B68B44C07CBC}"/>
    <hyperlink ref="F27" location="'35'!A1" display="'35'!A1" xr:uid="{03670C56-8BF8-4DE3-B2AF-990498F1E2A8}"/>
    <hyperlink ref="F28" location="'36'!A1" display="'36'!A1" xr:uid="{E8C7C60A-3660-4B61-99EC-38463FE98821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94396-554C-475C-97E9-2CE8E58E1C7B}">
  <dimension ref="E1:K26"/>
  <sheetViews>
    <sheetView workbookViewId="0"/>
  </sheetViews>
  <sheetFormatPr baseColWidth="10" defaultRowHeight="14.4" x14ac:dyDescent="0.3"/>
  <sheetData>
    <row r="1" spans="5:11" x14ac:dyDescent="0.3">
      <c r="E1" s="1" t="s">
        <v>0</v>
      </c>
      <c r="F1" s="1" t="s">
        <v>5</v>
      </c>
      <c r="G1" s="1" t="s">
        <v>6</v>
      </c>
      <c r="H1" s="1" t="s">
        <v>7</v>
      </c>
      <c r="J1" s="6" t="s">
        <v>8</v>
      </c>
      <c r="K1" s="7" t="s">
        <v>9</v>
      </c>
    </row>
    <row r="2" spans="5:11" x14ac:dyDescent="0.3">
      <c r="E2" s="1">
        <v>1</v>
      </c>
      <c r="F2" s="1" t="e">
        <f>+#REF!</f>
        <v>#REF!</v>
      </c>
      <c r="G2" s="1" t="e">
        <f>+#REF!</f>
        <v>#REF!</v>
      </c>
      <c r="H2" s="8" t="s">
        <v>4</v>
      </c>
    </row>
    <row r="3" spans="5:11" x14ac:dyDescent="0.3">
      <c r="E3" s="1">
        <v>2</v>
      </c>
      <c r="F3" s="1" t="e">
        <f>+#REF!</f>
        <v>#REF!</v>
      </c>
      <c r="G3" s="1" t="e">
        <f>+#REF!</f>
        <v>#REF!</v>
      </c>
      <c r="H3" s="8" t="s">
        <v>3</v>
      </c>
      <c r="K3" s="7" t="s">
        <v>10</v>
      </c>
    </row>
    <row r="4" spans="5:11" x14ac:dyDescent="0.3">
      <c r="E4" s="1">
        <v>3</v>
      </c>
      <c r="F4" s="1" t="e">
        <f>+#REF!</f>
        <v>#REF!</v>
      </c>
      <c r="G4" s="1" t="e">
        <f>+#REF!</f>
        <v>#REF!</v>
      </c>
      <c r="H4" s="8" t="s">
        <v>11</v>
      </c>
    </row>
    <row r="5" spans="5:11" x14ac:dyDescent="0.3">
      <c r="E5" s="1">
        <v>4</v>
      </c>
      <c r="F5" s="1" t="e">
        <f>+#REF!</f>
        <v>#REF!</v>
      </c>
      <c r="G5" s="1" t="e">
        <f>+#REF!</f>
        <v>#REF!</v>
      </c>
      <c r="H5" s="8" t="s">
        <v>12</v>
      </c>
    </row>
    <row r="6" spans="5:11" x14ac:dyDescent="0.3">
      <c r="E6" s="1">
        <v>5</v>
      </c>
      <c r="F6" s="1" t="e">
        <f>+#REF!</f>
        <v>#REF!</v>
      </c>
      <c r="G6" s="1" t="e">
        <f>+#REF!</f>
        <v>#REF!</v>
      </c>
      <c r="H6" s="8" t="s">
        <v>13</v>
      </c>
    </row>
    <row r="7" spans="5:11" x14ac:dyDescent="0.3">
      <c r="E7" s="1">
        <v>6</v>
      </c>
      <c r="F7" s="1" t="e">
        <f>+#REF!</f>
        <v>#REF!</v>
      </c>
      <c r="G7" s="1" t="e">
        <f>+#REF!</f>
        <v>#REF!</v>
      </c>
      <c r="H7" s="8" t="s">
        <v>14</v>
      </c>
    </row>
    <row r="8" spans="5:11" x14ac:dyDescent="0.3">
      <c r="E8" s="1">
        <v>7</v>
      </c>
      <c r="F8" s="1" t="e">
        <f>+#REF!</f>
        <v>#REF!</v>
      </c>
      <c r="G8" s="1" t="e">
        <f>+#REF!</f>
        <v>#REF!</v>
      </c>
      <c r="H8" s="8" t="s">
        <v>15</v>
      </c>
    </row>
    <row r="9" spans="5:11" x14ac:dyDescent="0.3">
      <c r="E9" s="1">
        <v>8</v>
      </c>
      <c r="F9" s="1" t="e">
        <f>+#REF!</f>
        <v>#REF!</v>
      </c>
      <c r="G9" s="1" t="e">
        <f>+#REF!</f>
        <v>#REF!</v>
      </c>
      <c r="H9" s="8" t="s">
        <v>16</v>
      </c>
    </row>
    <row r="10" spans="5:11" x14ac:dyDescent="0.3">
      <c r="E10" s="1">
        <v>9</v>
      </c>
      <c r="F10" s="1" t="e">
        <f>+#REF!</f>
        <v>#REF!</v>
      </c>
      <c r="G10" s="1" t="e">
        <f>+#REF!</f>
        <v>#REF!</v>
      </c>
      <c r="H10" s="8" t="s">
        <v>17</v>
      </c>
    </row>
    <row r="11" spans="5:11" x14ac:dyDescent="0.3">
      <c r="E11" s="1">
        <v>10</v>
      </c>
      <c r="F11" s="1" t="e">
        <f>+#REF!</f>
        <v>#REF!</v>
      </c>
      <c r="G11" s="1" t="e">
        <f>+#REF!</f>
        <v>#REF!</v>
      </c>
      <c r="H11" s="8" t="s">
        <v>18</v>
      </c>
    </row>
    <row r="12" spans="5:11" x14ac:dyDescent="0.3">
      <c r="E12" s="1">
        <v>11</v>
      </c>
      <c r="F12" s="1" t="e">
        <f>+#REF!</f>
        <v>#REF!</v>
      </c>
      <c r="G12" s="1" t="e">
        <f>+#REF!</f>
        <v>#REF!</v>
      </c>
      <c r="H12" s="8" t="s">
        <v>19</v>
      </c>
    </row>
    <row r="13" spans="5:11" x14ac:dyDescent="0.3">
      <c r="E13" s="1">
        <v>12</v>
      </c>
      <c r="F13" s="1" t="e">
        <f>+#REF!</f>
        <v>#REF!</v>
      </c>
      <c r="G13" s="1" t="e">
        <f>+#REF!</f>
        <v>#REF!</v>
      </c>
      <c r="H13" s="8" t="s">
        <v>20</v>
      </c>
    </row>
    <row r="14" spans="5:11" x14ac:dyDescent="0.3">
      <c r="E14" s="1">
        <v>13</v>
      </c>
      <c r="F14" s="1" t="e">
        <f>+#REF!</f>
        <v>#REF!</v>
      </c>
      <c r="G14" s="1" t="e">
        <f>+#REF!</f>
        <v>#REF!</v>
      </c>
      <c r="H14" s="8" t="s">
        <v>21</v>
      </c>
    </row>
    <row r="15" spans="5:11" x14ac:dyDescent="0.3">
      <c r="E15" s="1">
        <v>14</v>
      </c>
      <c r="F15" s="1" t="e">
        <f>+#REF!</f>
        <v>#REF!</v>
      </c>
      <c r="G15" s="1" t="e">
        <f>+#REF!</f>
        <v>#REF!</v>
      </c>
      <c r="H15" s="8" t="s">
        <v>22</v>
      </c>
    </row>
    <row r="16" spans="5:11" x14ac:dyDescent="0.3">
      <c r="E16" s="1">
        <v>15</v>
      </c>
      <c r="F16" s="1" t="e">
        <f>+#REF!</f>
        <v>#REF!</v>
      </c>
      <c r="G16" s="1" t="e">
        <f>+#REF!</f>
        <v>#REF!</v>
      </c>
      <c r="H16" s="8" t="s">
        <v>23</v>
      </c>
    </row>
    <row r="17" spans="5:8" x14ac:dyDescent="0.3">
      <c r="E17" s="1">
        <v>16</v>
      </c>
      <c r="F17" s="1" t="e">
        <f>+#REF!</f>
        <v>#REF!</v>
      </c>
      <c r="G17" s="1" t="e">
        <f>+#REF!</f>
        <v>#REF!</v>
      </c>
      <c r="H17" s="8" t="s">
        <v>24</v>
      </c>
    </row>
    <row r="18" spans="5:8" x14ac:dyDescent="0.3">
      <c r="E18" s="1">
        <v>17</v>
      </c>
      <c r="F18" s="1" t="e">
        <f>+#REF!</f>
        <v>#REF!</v>
      </c>
      <c r="G18" s="1" t="e">
        <f>+#REF!</f>
        <v>#REF!</v>
      </c>
      <c r="H18" s="8" t="s">
        <v>25</v>
      </c>
    </row>
    <row r="19" spans="5:8" x14ac:dyDescent="0.3">
      <c r="E19" s="1">
        <v>18</v>
      </c>
      <c r="F19" s="1" t="e">
        <f>+#REF!</f>
        <v>#REF!</v>
      </c>
      <c r="G19" s="1" t="e">
        <f>+#REF!</f>
        <v>#REF!</v>
      </c>
      <c r="H19" s="8" t="s">
        <v>26</v>
      </c>
    </row>
    <row r="20" spans="5:8" x14ac:dyDescent="0.3">
      <c r="E20" s="1">
        <v>19</v>
      </c>
      <c r="F20" s="1" t="e">
        <f>+#REF!</f>
        <v>#REF!</v>
      </c>
      <c r="G20" s="1" t="e">
        <f>+#REF!</f>
        <v>#REF!</v>
      </c>
      <c r="H20" s="8" t="s">
        <v>27</v>
      </c>
    </row>
    <row r="21" spans="5:8" x14ac:dyDescent="0.3">
      <c r="E21" s="1">
        <v>20</v>
      </c>
      <c r="F21" s="1" t="e">
        <f>+#REF!</f>
        <v>#REF!</v>
      </c>
      <c r="G21" s="1" t="e">
        <f>+#REF!</f>
        <v>#REF!</v>
      </c>
      <c r="H21" s="8" t="s">
        <v>28</v>
      </c>
    </row>
    <row r="22" spans="5:8" x14ac:dyDescent="0.3">
      <c r="E22" s="1">
        <v>21</v>
      </c>
      <c r="F22" s="1" t="e">
        <f>+#REF!</f>
        <v>#REF!</v>
      </c>
      <c r="G22" s="1" t="e">
        <f>+#REF!</f>
        <v>#REF!</v>
      </c>
      <c r="H22" s="8" t="s">
        <v>29</v>
      </c>
    </row>
    <row r="23" spans="5:8" x14ac:dyDescent="0.3">
      <c r="E23" s="1">
        <v>22</v>
      </c>
      <c r="F23" s="1" t="e">
        <f>+#REF!</f>
        <v>#REF!</v>
      </c>
      <c r="G23" s="1" t="e">
        <f>+#REF!</f>
        <v>#REF!</v>
      </c>
      <c r="H23" s="8" t="s">
        <v>30</v>
      </c>
    </row>
    <row r="24" spans="5:8" x14ac:dyDescent="0.3">
      <c r="E24" s="1">
        <v>23</v>
      </c>
      <c r="F24" s="1" t="e">
        <f>+#REF!</f>
        <v>#REF!</v>
      </c>
      <c r="G24" s="1" t="e">
        <f>+#REF!</f>
        <v>#REF!</v>
      </c>
      <c r="H24" s="8" t="s">
        <v>31</v>
      </c>
    </row>
    <row r="25" spans="5:8" x14ac:dyDescent="0.3">
      <c r="E25" s="1">
        <v>24</v>
      </c>
      <c r="F25" s="1" t="e">
        <f>+#REF!</f>
        <v>#REF!</v>
      </c>
      <c r="G25" s="1" t="e">
        <f>+#REF!</f>
        <v>#REF!</v>
      </c>
      <c r="H25" s="8" t="s">
        <v>32</v>
      </c>
    </row>
    <row r="26" spans="5:8" x14ac:dyDescent="0.3">
      <c r="E26" s="1">
        <v>25</v>
      </c>
      <c r="F26" s="1" t="e">
        <f>+#REF!</f>
        <v>#REF!</v>
      </c>
      <c r="G26" s="1" t="e">
        <f>+#REF!</f>
        <v>#REF!</v>
      </c>
      <c r="H26" s="8" t="s">
        <v>33</v>
      </c>
    </row>
  </sheetData>
  <hyperlinks>
    <hyperlink ref="K1" location="'logos bancos'!A1" display="'logos bancos'!A1" xr:uid="{2A506D61-5326-467D-927D-A46EA11E2106}"/>
    <hyperlink ref="K3" location="'logos tarjetas'!A1" display="'logos tarjetas'!A1" xr:uid="{4AC065DD-29E9-4156-B9F8-F665820D011F}"/>
    <hyperlink ref="J1" location="Central!A1" display="Central!A1" xr:uid="{A2D370FE-6D11-484B-9EDF-53170F2C5613}"/>
    <hyperlink ref="H3" location="'2'!A1" display="'2'!A1" xr:uid="{B39A6350-609D-42CD-A4F0-F5349E7C475A}"/>
    <hyperlink ref="H2" location="'1'!A1" display="'1'!A1" xr:uid="{6313139D-194D-4133-8D6C-BDB5D76AE85D}"/>
    <hyperlink ref="H4" location="'3'!A1" display="'3'!A1" xr:uid="{08594560-76BF-4E2D-8201-B170EAB515A3}"/>
    <hyperlink ref="H5" location="'4'!A1" display="'4'!A1" xr:uid="{9CDF9359-183D-4634-A1D3-21CC7D936149}"/>
    <hyperlink ref="H6" location="'5'!A1" display="'5'!A1" xr:uid="{0576141B-70B1-4D26-ACD3-C2B642F739A1}"/>
    <hyperlink ref="H7" location="'6'!A1" display="'6'!A1" xr:uid="{43F5FC0D-7637-46DA-B8C7-2D88CF6B4A00}"/>
    <hyperlink ref="H8" location="'7'!A1" display="'7'!A1" xr:uid="{DF95986C-A915-4223-9CF5-7C1C9E0C08BC}"/>
    <hyperlink ref="H9" location="'8'!A1" display="'8'!A1" xr:uid="{BF720CF9-A3E9-4308-B446-7C4562594C28}"/>
    <hyperlink ref="H10" location="'9'!A1" display="'9'!A1" xr:uid="{E8E250B5-CC3E-44D5-993C-DF7B76F5801D}"/>
    <hyperlink ref="H11" location="'10'!A1" display="'10'!A1" xr:uid="{8FAA636F-D780-4DB7-B613-490A5EB22052}"/>
    <hyperlink ref="H12" location="'11'!A1" display="'11'!A1" xr:uid="{45EC6F20-206F-4912-82E6-97FC60A525C7}"/>
    <hyperlink ref="H13" location="'12'!A1" display="'12'!A1" xr:uid="{C825508C-EE55-467C-B42A-4752BCF760A9}"/>
    <hyperlink ref="H14" location="'13'!A1" display="'13'!A1" xr:uid="{9CDB055A-7DE3-42E7-AE6C-CC52876B7AD2}"/>
    <hyperlink ref="H15" location="'14'!A1" display="'14'!A1" xr:uid="{65ED1E9D-320A-41C8-B755-DC1BA6119B0A}"/>
    <hyperlink ref="H16" location="'15'!A1" display="'15'!A1" xr:uid="{37439AA5-3B9B-4EFE-B422-F05139775F6D}"/>
    <hyperlink ref="H17" location="'16'!A1" display="'16'!A1" xr:uid="{4B62A824-2E40-419A-8E3B-4C96E17226B8}"/>
    <hyperlink ref="H18" location="'17'!A1" display="'17'!A1" xr:uid="{5BA6957F-EAC7-4C22-9417-72F0A8B6EC3F}"/>
    <hyperlink ref="H19" location="'18'!A1" display="'18'!A1" xr:uid="{B62A6465-9460-438B-A5B2-3753F0B8A87F}"/>
    <hyperlink ref="H20" location="'19'!A1" display="'19'!A1" xr:uid="{ED1169EA-DF6B-45AE-9DA3-33335DBD6A17}"/>
    <hyperlink ref="H21" location="'20'!A1" display="'20'!A1" xr:uid="{2D761BE9-7F05-488A-9906-86C5DF52FC3B}"/>
    <hyperlink ref="H22" location="'21'!A1" display="'21'!A1" xr:uid="{B714C33E-E3D4-4DEC-B687-6225DA3B4E6D}"/>
    <hyperlink ref="H23" location="'22'!A1" display="'22'!A1" xr:uid="{3DB9DFB3-299C-4668-9BD8-D6C1A5DFCC91}"/>
    <hyperlink ref="H24" location="'23'!A1" display="'23'!A1" xr:uid="{A9603EA9-460D-4036-8790-DF1C7915FE2F}"/>
    <hyperlink ref="H25" location="'24'!A1" display="'24'!A1" xr:uid="{BFEB8779-FB60-47CF-BD15-CFF4C180EABC}"/>
    <hyperlink ref="H26" location="'25'!A1" display="'25'!A1" xr:uid="{83C704F8-9F06-4509-A1B4-EB8842337459}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85C42-39DF-41FA-8BFD-00A377D13962}">
  <dimension ref="A1:AA31"/>
  <sheetViews>
    <sheetView topLeftCell="B1" workbookViewId="0"/>
  </sheetViews>
  <sheetFormatPr baseColWidth="10" defaultRowHeight="14.4" x14ac:dyDescent="0.3"/>
  <cols>
    <col min="3" max="3" width="3.77734375" bestFit="1" customWidth="1"/>
    <col min="4" max="4" width="3" bestFit="1" customWidth="1"/>
    <col min="6" max="6" width="18.77734375" bestFit="1" customWidth="1"/>
    <col min="8" max="8" width="4.5546875" bestFit="1" customWidth="1"/>
    <col min="9" max="9" width="3" customWidth="1"/>
    <col min="11" max="11" width="18.77734375" bestFit="1" customWidth="1"/>
    <col min="12" max="12" width="7.77734375" customWidth="1"/>
    <col min="15" max="16" width="3.77734375" customWidth="1"/>
    <col min="18" max="19" width="3.77734375" customWidth="1"/>
    <col min="21" max="23" width="3.77734375" customWidth="1"/>
    <col min="25" max="27" width="3.77734375" customWidth="1"/>
  </cols>
  <sheetData>
    <row r="1" spans="1:27" ht="15" thickBot="1" x14ac:dyDescent="0.35"/>
    <row r="2" spans="1:27" x14ac:dyDescent="0.3">
      <c r="C2" s="23" t="s">
        <v>98</v>
      </c>
      <c r="U2" s="51" t="s">
        <v>99</v>
      </c>
      <c r="V2" s="52"/>
      <c r="W2" s="52"/>
      <c r="X2" s="52"/>
      <c r="Y2" s="52"/>
      <c r="Z2" s="52"/>
      <c r="AA2" s="53"/>
    </row>
    <row r="3" spans="1:27" x14ac:dyDescent="0.3">
      <c r="A3" s="6" t="s">
        <v>8</v>
      </c>
      <c r="C3" s="24" t="s">
        <v>37</v>
      </c>
      <c r="D3" t="e">
        <f>+#REF!</f>
        <v>#REF!</v>
      </c>
      <c r="E3" t="e">
        <f>+#REF!</f>
        <v>#REF!</v>
      </c>
      <c r="F3" t="e">
        <f>+#REF!</f>
        <v>#REF!</v>
      </c>
      <c r="G3" t="e">
        <f>+#REF!</f>
        <v>#REF!</v>
      </c>
      <c r="H3" s="22" t="s">
        <v>100</v>
      </c>
      <c r="I3" s="22" t="s">
        <v>0</v>
      </c>
      <c r="J3" s="22" t="s">
        <v>5</v>
      </c>
      <c r="K3" s="22" t="s">
        <v>6</v>
      </c>
      <c r="O3" s="93" t="s">
        <v>35</v>
      </c>
      <c r="P3" s="93"/>
      <c r="R3" s="93" t="s">
        <v>36</v>
      </c>
      <c r="S3" s="93"/>
      <c r="U3" s="94" t="s">
        <v>39</v>
      </c>
      <c r="V3" s="67"/>
      <c r="W3" s="67"/>
      <c r="X3" s="3"/>
      <c r="Y3" s="67" t="s">
        <v>0</v>
      </c>
      <c r="Z3" s="67"/>
      <c r="AA3" s="95"/>
    </row>
    <row r="4" spans="1:27" x14ac:dyDescent="0.3">
      <c r="C4" s="25">
        <v>1</v>
      </c>
      <c r="D4" t="e">
        <f>+#REF!</f>
        <v>#REF!</v>
      </c>
      <c r="E4" t="e">
        <f>+#REF!</f>
        <v>#REF!</v>
      </c>
      <c r="F4" t="e">
        <f>+#REF!</f>
        <v>#REF!</v>
      </c>
      <c r="G4" t="e">
        <f>+#REF!</f>
        <v>#REF!</v>
      </c>
      <c r="H4" s="36">
        <v>1</v>
      </c>
      <c r="I4">
        <v>10</v>
      </c>
      <c r="J4" t="e">
        <f>+VLOOKUP(I4,$D$4:$F$30,2,FALSE)</f>
        <v>#N/A</v>
      </c>
      <c r="K4" t="e">
        <f>+VLOOKUP(I4,$D$4:$F$30,3,FALSE)</f>
        <v>#N/A</v>
      </c>
      <c r="L4" s="8" t="s">
        <v>18</v>
      </c>
      <c r="O4">
        <v>1</v>
      </c>
      <c r="P4">
        <v>2</v>
      </c>
      <c r="R4">
        <v>10</v>
      </c>
      <c r="S4">
        <v>14</v>
      </c>
      <c r="U4" s="31">
        <v>1</v>
      </c>
      <c r="V4" s="3">
        <v>2</v>
      </c>
      <c r="W4" s="3">
        <v>3</v>
      </c>
      <c r="X4" s="3"/>
      <c r="Y4" s="3">
        <v>10</v>
      </c>
      <c r="Z4" s="3">
        <v>15</v>
      </c>
      <c r="AA4" s="32">
        <v>20</v>
      </c>
    </row>
    <row r="5" spans="1:27" x14ac:dyDescent="0.3">
      <c r="C5" s="26">
        <v>7</v>
      </c>
      <c r="D5" t="e">
        <f>+#REF!</f>
        <v>#REF!</v>
      </c>
      <c r="E5" t="e">
        <f>+#REF!</f>
        <v>#REF!</v>
      </c>
      <c r="F5" t="e">
        <f>+#REF!</f>
        <v>#REF!</v>
      </c>
      <c r="G5" t="e">
        <f>+#REF!</f>
        <v>#REF!</v>
      </c>
      <c r="H5" s="36">
        <v>2</v>
      </c>
      <c r="I5">
        <v>15</v>
      </c>
      <c r="J5" t="e">
        <f t="shared" ref="J5:J30" si="0">+VLOOKUP(I5,$D$4:$F$30,2,FALSE)</f>
        <v>#N/A</v>
      </c>
      <c r="K5" t="e">
        <f t="shared" ref="K5:K30" si="1">+VLOOKUP(I5,$D$4:$F$30,3,FALSE)</f>
        <v>#N/A</v>
      </c>
      <c r="L5" s="8" t="s">
        <v>23</v>
      </c>
      <c r="O5">
        <v>3</v>
      </c>
      <c r="P5">
        <v>4</v>
      </c>
      <c r="R5">
        <v>19</v>
      </c>
      <c r="S5">
        <v>24</v>
      </c>
      <c r="U5" s="31">
        <v>4</v>
      </c>
      <c r="V5" s="3">
        <v>5</v>
      </c>
      <c r="W5" s="3">
        <v>6</v>
      </c>
      <c r="X5" s="3"/>
      <c r="Y5" s="3">
        <v>25</v>
      </c>
      <c r="Z5" s="3">
        <v>30</v>
      </c>
      <c r="AA5" s="32">
        <v>35</v>
      </c>
    </row>
    <row r="6" spans="1:27" x14ac:dyDescent="0.3">
      <c r="C6" s="27">
        <v>12</v>
      </c>
      <c r="D6" t="e">
        <f>+#REF!</f>
        <v>#REF!</v>
      </c>
      <c r="E6" t="e">
        <f>+#REF!</f>
        <v>#REF!</v>
      </c>
      <c r="F6" t="e">
        <f>+#REF!</f>
        <v>#REF!</v>
      </c>
      <c r="G6" t="e">
        <f>+#REF!</f>
        <v>#REF!</v>
      </c>
      <c r="H6" s="36">
        <v>3</v>
      </c>
      <c r="I6">
        <v>20</v>
      </c>
      <c r="J6" t="e">
        <f t="shared" si="0"/>
        <v>#N/A</v>
      </c>
      <c r="K6" t="e">
        <f t="shared" si="1"/>
        <v>#N/A</v>
      </c>
      <c r="L6" s="8" t="s">
        <v>28</v>
      </c>
      <c r="O6">
        <v>5</v>
      </c>
      <c r="P6">
        <v>6</v>
      </c>
      <c r="R6">
        <v>29</v>
      </c>
      <c r="S6">
        <v>34</v>
      </c>
      <c r="U6" s="31">
        <v>7</v>
      </c>
      <c r="V6" s="3">
        <v>8</v>
      </c>
      <c r="W6" s="3">
        <v>9</v>
      </c>
      <c r="X6" s="3"/>
      <c r="Y6" s="3">
        <v>11</v>
      </c>
      <c r="Z6" s="3">
        <v>16</v>
      </c>
      <c r="AA6" s="32">
        <v>21</v>
      </c>
    </row>
    <row r="7" spans="1:27" x14ac:dyDescent="0.3">
      <c r="C7" s="28">
        <v>17</v>
      </c>
      <c r="D7" t="e">
        <f>+#REF!</f>
        <v>#REF!</v>
      </c>
      <c r="E7" t="e">
        <f>+#REF!</f>
        <v>#REF!</v>
      </c>
      <c r="F7" t="e">
        <f>+#REF!</f>
        <v>#REF!</v>
      </c>
      <c r="G7" t="e">
        <f>+#REF!</f>
        <v>#REF!</v>
      </c>
      <c r="H7">
        <v>4</v>
      </c>
      <c r="I7">
        <v>25</v>
      </c>
      <c r="J7" t="e">
        <f t="shared" si="0"/>
        <v>#N/A</v>
      </c>
      <c r="K7" t="e">
        <f t="shared" si="1"/>
        <v>#N/A</v>
      </c>
      <c r="L7" s="8" t="s">
        <v>33</v>
      </c>
      <c r="O7">
        <v>7</v>
      </c>
      <c r="P7">
        <v>8</v>
      </c>
      <c r="R7">
        <v>11</v>
      </c>
      <c r="S7">
        <v>15</v>
      </c>
      <c r="U7" s="31">
        <v>10</v>
      </c>
      <c r="V7" s="3">
        <v>11</v>
      </c>
      <c r="W7" s="3">
        <v>12</v>
      </c>
      <c r="X7" s="3"/>
      <c r="Y7" s="3">
        <v>26</v>
      </c>
      <c r="Z7" s="3">
        <v>31</v>
      </c>
      <c r="AA7" s="32">
        <v>36</v>
      </c>
    </row>
    <row r="8" spans="1:27" x14ac:dyDescent="0.3">
      <c r="C8" s="25">
        <v>2</v>
      </c>
      <c r="D8" t="e">
        <f>+#REF!</f>
        <v>#REF!</v>
      </c>
      <c r="E8" t="e">
        <f>+#REF!</f>
        <v>#REF!</v>
      </c>
      <c r="F8" t="e">
        <f>+#REF!</f>
        <v>#REF!</v>
      </c>
      <c r="G8" t="e">
        <f>+#REF!</f>
        <v>#REF!</v>
      </c>
      <c r="H8">
        <v>5</v>
      </c>
      <c r="I8">
        <v>30</v>
      </c>
      <c r="J8" t="e">
        <f t="shared" si="0"/>
        <v>#N/A</v>
      </c>
      <c r="K8" t="e">
        <f t="shared" si="1"/>
        <v>#N/A</v>
      </c>
      <c r="L8" s="8" t="s">
        <v>48</v>
      </c>
      <c r="O8">
        <v>9</v>
      </c>
      <c r="P8">
        <v>10</v>
      </c>
      <c r="R8">
        <v>20</v>
      </c>
      <c r="S8">
        <v>25</v>
      </c>
      <c r="U8" s="31">
        <v>13</v>
      </c>
      <c r="V8" s="3">
        <v>14</v>
      </c>
      <c r="W8" s="3">
        <v>15</v>
      </c>
      <c r="X8" s="3"/>
      <c r="Y8" s="3">
        <v>12</v>
      </c>
      <c r="Z8" s="3">
        <v>17</v>
      </c>
      <c r="AA8" s="32">
        <v>22</v>
      </c>
    </row>
    <row r="9" spans="1:27" x14ac:dyDescent="0.3">
      <c r="C9" s="26">
        <v>8</v>
      </c>
      <c r="D9" t="e">
        <f>+#REF!</f>
        <v>#REF!</v>
      </c>
      <c r="E9" t="e">
        <f>+#REF!</f>
        <v>#REF!</v>
      </c>
      <c r="F9" t="e">
        <f>+#REF!</f>
        <v>#REF!</v>
      </c>
      <c r="G9" t="e">
        <f>+#REF!</f>
        <v>#REF!</v>
      </c>
      <c r="H9">
        <v>6</v>
      </c>
      <c r="I9">
        <v>35</v>
      </c>
      <c r="J9" t="e">
        <f t="shared" si="0"/>
        <v>#N/A</v>
      </c>
      <c r="K9" t="e">
        <f t="shared" si="1"/>
        <v>#N/A</v>
      </c>
      <c r="L9" s="8" t="s">
        <v>53</v>
      </c>
      <c r="O9">
        <v>11</v>
      </c>
      <c r="P9">
        <v>12</v>
      </c>
      <c r="R9">
        <v>30</v>
      </c>
      <c r="S9">
        <v>12</v>
      </c>
      <c r="U9" s="31">
        <v>16</v>
      </c>
      <c r="V9" s="3">
        <v>17</v>
      </c>
      <c r="W9" s="3">
        <v>18</v>
      </c>
      <c r="X9" s="3"/>
      <c r="Y9" s="3">
        <v>27</v>
      </c>
      <c r="Z9" s="3">
        <v>32</v>
      </c>
      <c r="AA9" s="32">
        <v>13</v>
      </c>
    </row>
    <row r="10" spans="1:27" x14ac:dyDescent="0.3">
      <c r="C10" s="27">
        <v>13</v>
      </c>
      <c r="D10" t="e">
        <f>+#REF!</f>
        <v>#REF!</v>
      </c>
      <c r="E10" t="e">
        <f>+#REF!</f>
        <v>#REF!</v>
      </c>
      <c r="F10" t="e">
        <f>+#REF!</f>
        <v>#REF!</v>
      </c>
      <c r="G10" t="e">
        <f>+#REF!</f>
        <v>#REF!</v>
      </c>
      <c r="H10" s="36">
        <v>7</v>
      </c>
      <c r="I10">
        <v>11</v>
      </c>
      <c r="J10" t="e">
        <f t="shared" si="0"/>
        <v>#N/A</v>
      </c>
      <c r="K10" t="e">
        <f t="shared" si="1"/>
        <v>#N/A</v>
      </c>
      <c r="L10" s="8" t="s">
        <v>19</v>
      </c>
      <c r="O10">
        <v>13</v>
      </c>
      <c r="P10">
        <v>14</v>
      </c>
      <c r="R10">
        <v>16</v>
      </c>
      <c r="S10">
        <v>21</v>
      </c>
      <c r="U10" s="31">
        <v>19</v>
      </c>
      <c r="V10" s="3">
        <v>20</v>
      </c>
      <c r="W10" s="3">
        <v>21</v>
      </c>
      <c r="X10" s="3"/>
      <c r="Y10" s="3">
        <v>18</v>
      </c>
      <c r="Z10" s="3">
        <v>23</v>
      </c>
      <c r="AA10" s="32">
        <v>28</v>
      </c>
    </row>
    <row r="11" spans="1:27" x14ac:dyDescent="0.3">
      <c r="C11" s="28">
        <v>18</v>
      </c>
      <c r="D11" t="e">
        <f>+#REF!</f>
        <v>#REF!</v>
      </c>
      <c r="E11" t="e">
        <f>+#REF!</f>
        <v>#REF!</v>
      </c>
      <c r="F11" t="e">
        <f>+#REF!</f>
        <v>#REF!</v>
      </c>
      <c r="G11" t="e">
        <f>+#REF!</f>
        <v>#REF!</v>
      </c>
      <c r="H11" s="36">
        <v>8</v>
      </c>
      <c r="I11">
        <v>16</v>
      </c>
      <c r="J11" t="e">
        <f t="shared" si="0"/>
        <v>#N/A</v>
      </c>
      <c r="K11" t="e">
        <f t="shared" si="1"/>
        <v>#N/A</v>
      </c>
      <c r="L11" s="8" t="s">
        <v>24</v>
      </c>
      <c r="O11">
        <v>15</v>
      </c>
      <c r="P11">
        <v>16</v>
      </c>
      <c r="R11">
        <v>26</v>
      </c>
      <c r="S11">
        <v>31</v>
      </c>
      <c r="U11" s="31">
        <v>22</v>
      </c>
      <c r="V11" s="3">
        <v>23</v>
      </c>
      <c r="W11" s="3">
        <v>24</v>
      </c>
      <c r="X11" s="3"/>
      <c r="Y11" s="3">
        <v>33</v>
      </c>
      <c r="Z11" s="3">
        <v>14</v>
      </c>
      <c r="AA11" s="32">
        <v>19</v>
      </c>
    </row>
    <row r="12" spans="1:27" ht="15" thickBot="1" x14ac:dyDescent="0.35">
      <c r="C12" s="29">
        <v>22</v>
      </c>
      <c r="D12" t="e">
        <f>+#REF!</f>
        <v>#REF!</v>
      </c>
      <c r="E12" t="e">
        <f>+#REF!</f>
        <v>#REF!</v>
      </c>
      <c r="F12" t="e">
        <f>+#REF!</f>
        <v>#REF!</v>
      </c>
      <c r="G12" t="e">
        <f>+#REF!</f>
        <v>#REF!</v>
      </c>
      <c r="H12">
        <v>9</v>
      </c>
      <c r="I12">
        <v>21</v>
      </c>
      <c r="J12" t="e">
        <f t="shared" si="0"/>
        <v>#N/A</v>
      </c>
      <c r="K12" t="e">
        <f t="shared" si="1"/>
        <v>#N/A</v>
      </c>
      <c r="L12" s="8" t="s">
        <v>29</v>
      </c>
      <c r="O12">
        <v>17</v>
      </c>
      <c r="P12">
        <v>18</v>
      </c>
      <c r="R12">
        <v>13</v>
      </c>
      <c r="S12">
        <v>17</v>
      </c>
      <c r="U12" s="33">
        <v>25</v>
      </c>
      <c r="V12" s="34">
        <v>26</v>
      </c>
      <c r="W12" s="34">
        <v>27</v>
      </c>
      <c r="X12" s="34"/>
      <c r="Y12" s="34">
        <v>24</v>
      </c>
      <c r="Z12" s="34">
        <v>29</v>
      </c>
      <c r="AA12" s="35">
        <v>34</v>
      </c>
    </row>
    <row r="13" spans="1:27" x14ac:dyDescent="0.3">
      <c r="C13" s="25">
        <v>3</v>
      </c>
      <c r="D13" t="e">
        <f>+#REF!</f>
        <v>#REF!</v>
      </c>
      <c r="E13" t="e">
        <f>+#REF!</f>
        <v>#REF!</v>
      </c>
      <c r="F13" t="e">
        <f>+#REF!</f>
        <v>#REF!</v>
      </c>
      <c r="G13" t="e">
        <f>+#REF!</f>
        <v>#REF!</v>
      </c>
      <c r="H13" s="36">
        <v>10</v>
      </c>
      <c r="I13">
        <v>26</v>
      </c>
      <c r="J13" t="e">
        <f t="shared" si="0"/>
        <v>#N/A</v>
      </c>
      <c r="K13" t="e">
        <f t="shared" si="1"/>
        <v>#N/A</v>
      </c>
      <c r="L13" s="8" t="s">
        <v>44</v>
      </c>
      <c r="O13">
        <v>19</v>
      </c>
      <c r="P13">
        <v>20</v>
      </c>
      <c r="R13">
        <v>22</v>
      </c>
      <c r="S13">
        <v>27</v>
      </c>
    </row>
    <row r="14" spans="1:27" x14ac:dyDescent="0.3">
      <c r="C14" s="26">
        <v>9</v>
      </c>
      <c r="D14" t="e">
        <f>+#REF!</f>
        <v>#REF!</v>
      </c>
      <c r="E14" t="e">
        <f>+#REF!</f>
        <v>#REF!</v>
      </c>
      <c r="F14" t="e">
        <f>+#REF!</f>
        <v>#REF!</v>
      </c>
      <c r="G14" t="e">
        <f>+#REF!</f>
        <v>#REF!</v>
      </c>
      <c r="H14">
        <v>11</v>
      </c>
      <c r="I14">
        <v>31</v>
      </c>
      <c r="J14" t="e">
        <f t="shared" si="0"/>
        <v>#N/A</v>
      </c>
      <c r="K14" t="e">
        <f t="shared" si="1"/>
        <v>#N/A</v>
      </c>
      <c r="L14" s="8" t="s">
        <v>49</v>
      </c>
      <c r="O14">
        <v>21</v>
      </c>
      <c r="P14">
        <v>22</v>
      </c>
      <c r="R14">
        <v>32</v>
      </c>
      <c r="S14">
        <v>18</v>
      </c>
    </row>
    <row r="15" spans="1:27" x14ac:dyDescent="0.3">
      <c r="C15" s="27">
        <v>14</v>
      </c>
      <c r="D15" t="e">
        <f>+#REF!</f>
        <v>#REF!</v>
      </c>
      <c r="E15" t="e">
        <f>+#REF!</f>
        <v>#REF!</v>
      </c>
      <c r="F15" t="e">
        <f>+#REF!</f>
        <v>#REF!</v>
      </c>
      <c r="G15" t="e">
        <f>+#REF!</f>
        <v>#REF!</v>
      </c>
      <c r="H15" s="36">
        <v>12</v>
      </c>
      <c r="I15">
        <v>36</v>
      </c>
      <c r="J15" t="e">
        <f t="shared" si="0"/>
        <v>#N/A</v>
      </c>
      <c r="K15" t="e">
        <f t="shared" si="1"/>
        <v>#N/A</v>
      </c>
      <c r="L15" s="8" t="s">
        <v>54</v>
      </c>
      <c r="O15">
        <v>23</v>
      </c>
      <c r="P15">
        <v>24</v>
      </c>
      <c r="R15">
        <v>23</v>
      </c>
      <c r="S15">
        <v>28</v>
      </c>
    </row>
    <row r="16" spans="1:27" x14ac:dyDescent="0.3">
      <c r="C16" s="28">
        <v>19</v>
      </c>
      <c r="D16" t="e">
        <f>+#REF!</f>
        <v>#REF!</v>
      </c>
      <c r="E16" t="e">
        <f>+#REF!</f>
        <v>#REF!</v>
      </c>
      <c r="F16" t="e">
        <f>+#REF!</f>
        <v>#REF!</v>
      </c>
      <c r="G16" t="e">
        <f>+#REF!</f>
        <v>#REF!</v>
      </c>
      <c r="H16">
        <v>13</v>
      </c>
      <c r="I16">
        <v>12</v>
      </c>
      <c r="J16" t="e">
        <f t="shared" si="0"/>
        <v>#N/A</v>
      </c>
      <c r="K16" t="e">
        <f t="shared" si="1"/>
        <v>#N/A</v>
      </c>
      <c r="L16" s="8" t="s">
        <v>20</v>
      </c>
      <c r="O16">
        <v>25</v>
      </c>
      <c r="R16">
        <v>33</v>
      </c>
    </row>
    <row r="17" spans="3:12" x14ac:dyDescent="0.3">
      <c r="C17" s="29">
        <v>23</v>
      </c>
      <c r="D17" t="e">
        <f>+#REF!</f>
        <v>#REF!</v>
      </c>
      <c r="E17" t="e">
        <f>+#REF!</f>
        <v>#REF!</v>
      </c>
      <c r="F17" t="e">
        <f>+#REF!</f>
        <v>#REF!</v>
      </c>
      <c r="G17" t="e">
        <f>+#REF!</f>
        <v>#REF!</v>
      </c>
      <c r="H17">
        <v>14</v>
      </c>
      <c r="I17">
        <v>17</v>
      </c>
      <c r="J17" t="e">
        <f t="shared" si="0"/>
        <v>#N/A</v>
      </c>
      <c r="K17" t="e">
        <f t="shared" si="1"/>
        <v>#N/A</v>
      </c>
      <c r="L17" s="8" t="s">
        <v>25</v>
      </c>
    </row>
    <row r="18" spans="3:12" x14ac:dyDescent="0.3">
      <c r="C18" s="25">
        <v>4</v>
      </c>
      <c r="D18" t="e">
        <f>+#REF!</f>
        <v>#REF!</v>
      </c>
      <c r="E18" t="e">
        <f>+#REF!</f>
        <v>#REF!</v>
      </c>
      <c r="F18" t="e">
        <f>+#REF!</f>
        <v>#REF!</v>
      </c>
      <c r="G18" t="e">
        <f>+#REF!</f>
        <v>#REF!</v>
      </c>
      <c r="H18">
        <v>15</v>
      </c>
      <c r="I18">
        <v>22</v>
      </c>
      <c r="J18" t="e">
        <f t="shared" si="0"/>
        <v>#N/A</v>
      </c>
      <c r="K18" t="e">
        <f t="shared" si="1"/>
        <v>#N/A</v>
      </c>
      <c r="L18" s="8" t="s">
        <v>30</v>
      </c>
    </row>
    <row r="19" spans="3:12" x14ac:dyDescent="0.3">
      <c r="C19" s="26">
        <v>10</v>
      </c>
      <c r="D19" t="e">
        <f>+#REF!</f>
        <v>#REF!</v>
      </c>
      <c r="E19" t="e">
        <f>+#REF!</f>
        <v>#REF!</v>
      </c>
      <c r="F19" t="e">
        <f>+#REF!</f>
        <v>#REF!</v>
      </c>
      <c r="G19" t="e">
        <f>+#REF!</f>
        <v>#REF!</v>
      </c>
      <c r="H19" s="36">
        <v>16</v>
      </c>
      <c r="I19">
        <v>27</v>
      </c>
      <c r="J19" t="e">
        <f t="shared" si="0"/>
        <v>#N/A</v>
      </c>
      <c r="K19" t="e">
        <f t="shared" si="1"/>
        <v>#N/A</v>
      </c>
      <c r="L19" s="8" t="s">
        <v>45</v>
      </c>
    </row>
    <row r="20" spans="3:12" x14ac:dyDescent="0.3">
      <c r="C20" s="27">
        <v>15</v>
      </c>
      <c r="D20" t="e">
        <f>+#REF!</f>
        <v>#REF!</v>
      </c>
      <c r="E20" t="e">
        <f>+#REF!</f>
        <v>#REF!</v>
      </c>
      <c r="F20" t="e">
        <f>+#REF!</f>
        <v>#REF!</v>
      </c>
      <c r="G20" t="e">
        <f>+#REF!</f>
        <v>#REF!</v>
      </c>
      <c r="H20" s="36">
        <v>17</v>
      </c>
      <c r="I20">
        <v>32</v>
      </c>
      <c r="J20" t="e">
        <f t="shared" si="0"/>
        <v>#N/A</v>
      </c>
      <c r="K20" t="e">
        <f t="shared" si="1"/>
        <v>#N/A</v>
      </c>
      <c r="L20" s="8" t="s">
        <v>50</v>
      </c>
    </row>
    <row r="21" spans="3:12" x14ac:dyDescent="0.3">
      <c r="C21" s="28">
        <v>20</v>
      </c>
      <c r="D21" t="e">
        <f>+#REF!</f>
        <v>#REF!</v>
      </c>
      <c r="E21" t="e">
        <f>+#REF!</f>
        <v>#REF!</v>
      </c>
      <c r="F21" t="e">
        <f>+#REF!</f>
        <v>#REF!</v>
      </c>
      <c r="G21" t="e">
        <f>+#REF!</f>
        <v>#REF!</v>
      </c>
      <c r="H21">
        <v>18</v>
      </c>
      <c r="I21">
        <v>13</v>
      </c>
      <c r="J21" t="e">
        <f t="shared" si="0"/>
        <v>#N/A</v>
      </c>
      <c r="K21" t="e">
        <f t="shared" si="1"/>
        <v>#N/A</v>
      </c>
      <c r="L21" s="8" t="s">
        <v>21</v>
      </c>
    </row>
    <row r="22" spans="3:12" x14ac:dyDescent="0.3">
      <c r="C22" s="29">
        <v>24</v>
      </c>
      <c r="D22" t="e">
        <f>+#REF!</f>
        <v>#REF!</v>
      </c>
      <c r="E22" t="e">
        <f>+#REF!</f>
        <v>#REF!</v>
      </c>
      <c r="F22" t="e">
        <f>+#REF!</f>
        <v>#REF!</v>
      </c>
      <c r="G22" t="e">
        <f>+#REF!</f>
        <v>#REF!</v>
      </c>
      <c r="H22">
        <v>19</v>
      </c>
      <c r="I22">
        <v>18</v>
      </c>
      <c r="J22" t="e">
        <f t="shared" si="0"/>
        <v>#N/A</v>
      </c>
      <c r="K22" t="e">
        <f t="shared" si="1"/>
        <v>#N/A</v>
      </c>
      <c r="L22" s="8" t="s">
        <v>26</v>
      </c>
    </row>
    <row r="23" spans="3:12" x14ac:dyDescent="0.3">
      <c r="C23" s="25">
        <v>5</v>
      </c>
      <c r="D23" t="e">
        <f>+#REF!</f>
        <v>#REF!</v>
      </c>
      <c r="E23" t="e">
        <f>+#REF!</f>
        <v>#REF!</v>
      </c>
      <c r="F23" t="e">
        <f>+#REF!</f>
        <v>#REF!</v>
      </c>
      <c r="G23" t="e">
        <f>+#REF!</f>
        <v>#REF!</v>
      </c>
      <c r="H23">
        <v>20</v>
      </c>
      <c r="I23">
        <v>23</v>
      </c>
      <c r="J23" t="e">
        <f t="shared" si="0"/>
        <v>#N/A</v>
      </c>
      <c r="K23" t="e">
        <f t="shared" si="1"/>
        <v>#N/A</v>
      </c>
      <c r="L23" s="8" t="s">
        <v>31</v>
      </c>
    </row>
    <row r="24" spans="3:12" x14ac:dyDescent="0.3">
      <c r="C24" s="26">
        <v>11</v>
      </c>
      <c r="D24" t="e">
        <f>+#REF!</f>
        <v>#REF!</v>
      </c>
      <c r="E24" t="e">
        <f>+#REF!</f>
        <v>#REF!</v>
      </c>
      <c r="F24" t="e">
        <f>+#REF!</f>
        <v>#REF!</v>
      </c>
      <c r="G24" t="e">
        <f>+#REF!</f>
        <v>#REF!</v>
      </c>
      <c r="H24">
        <v>21</v>
      </c>
      <c r="I24">
        <v>28</v>
      </c>
      <c r="J24" t="e">
        <f t="shared" si="0"/>
        <v>#N/A</v>
      </c>
      <c r="K24" t="e">
        <f t="shared" si="1"/>
        <v>#N/A</v>
      </c>
      <c r="L24" s="8" t="s">
        <v>46</v>
      </c>
    </row>
    <row r="25" spans="3:12" x14ac:dyDescent="0.3">
      <c r="C25" s="27">
        <v>16</v>
      </c>
      <c r="D25" t="e">
        <f>+#REF!</f>
        <v>#REF!</v>
      </c>
      <c r="E25" t="e">
        <f>+#REF!</f>
        <v>#REF!</v>
      </c>
      <c r="F25" t="e">
        <f>+#REF!</f>
        <v>#REF!</v>
      </c>
      <c r="G25" t="e">
        <f>+#REF!</f>
        <v>#REF!</v>
      </c>
      <c r="H25" s="36">
        <v>22</v>
      </c>
      <c r="I25">
        <v>33</v>
      </c>
      <c r="J25" t="e">
        <f t="shared" si="0"/>
        <v>#N/A</v>
      </c>
      <c r="K25" t="e">
        <f t="shared" si="1"/>
        <v>#N/A</v>
      </c>
      <c r="L25" s="8" t="s">
        <v>51</v>
      </c>
    </row>
    <row r="26" spans="3:12" x14ac:dyDescent="0.3">
      <c r="C26" s="28">
        <v>21</v>
      </c>
      <c r="D26" t="e">
        <f>+#REF!</f>
        <v>#REF!</v>
      </c>
      <c r="E26" t="e">
        <f>+#REF!</f>
        <v>#REF!</v>
      </c>
      <c r="F26" t="e">
        <f>+#REF!</f>
        <v>#REF!</v>
      </c>
      <c r="G26" t="e">
        <f>+#REF!</f>
        <v>#REF!</v>
      </c>
      <c r="H26" s="36">
        <v>23</v>
      </c>
      <c r="I26">
        <v>14</v>
      </c>
      <c r="J26" t="e">
        <f t="shared" si="0"/>
        <v>#N/A</v>
      </c>
      <c r="K26" t="e">
        <f t="shared" si="1"/>
        <v>#N/A</v>
      </c>
      <c r="L26" s="8" t="s">
        <v>22</v>
      </c>
    </row>
    <row r="27" spans="3:12" x14ac:dyDescent="0.3">
      <c r="C27" s="29">
        <v>25</v>
      </c>
      <c r="D27" t="e">
        <f>+#REF!</f>
        <v>#REF!</v>
      </c>
      <c r="E27" t="e">
        <f>+#REF!</f>
        <v>#REF!</v>
      </c>
      <c r="F27" t="e">
        <f>+#REF!</f>
        <v>#REF!</v>
      </c>
      <c r="G27" t="e">
        <f>+#REF!</f>
        <v>#REF!</v>
      </c>
      <c r="H27">
        <v>24</v>
      </c>
      <c r="I27">
        <v>19</v>
      </c>
      <c r="J27" t="e">
        <f t="shared" si="0"/>
        <v>#N/A</v>
      </c>
      <c r="K27" t="e">
        <f t="shared" si="1"/>
        <v>#N/A</v>
      </c>
      <c r="L27" s="8" t="s">
        <v>27</v>
      </c>
    </row>
    <row r="28" spans="3:12" x14ac:dyDescent="0.3">
      <c r="C28" s="25">
        <v>6</v>
      </c>
      <c r="D28" t="e">
        <f>+#REF!</f>
        <v>#REF!</v>
      </c>
      <c r="E28" t="e">
        <f>+#REF!</f>
        <v>#REF!</v>
      </c>
      <c r="F28" t="e">
        <f>+#REF!</f>
        <v>#REF!</v>
      </c>
      <c r="G28" t="e">
        <f>+#REF!</f>
        <v>#REF!</v>
      </c>
      <c r="H28" s="36">
        <v>25</v>
      </c>
      <c r="I28">
        <v>24</v>
      </c>
      <c r="J28" t="e">
        <f t="shared" si="0"/>
        <v>#N/A</v>
      </c>
      <c r="K28" t="e">
        <f t="shared" si="1"/>
        <v>#N/A</v>
      </c>
      <c r="L28" s="8" t="s">
        <v>32</v>
      </c>
    </row>
    <row r="29" spans="3:12" x14ac:dyDescent="0.3">
      <c r="C29" s="24"/>
      <c r="D29" t="e">
        <f>+#REF!</f>
        <v>#REF!</v>
      </c>
      <c r="E29" t="e">
        <f>+#REF!</f>
        <v>#REF!</v>
      </c>
      <c r="F29" t="e">
        <f>+#REF!</f>
        <v>#REF!</v>
      </c>
      <c r="H29">
        <v>26</v>
      </c>
      <c r="I29">
        <v>29</v>
      </c>
      <c r="J29" t="e">
        <f t="shared" si="0"/>
        <v>#N/A</v>
      </c>
      <c r="K29" t="e">
        <f t="shared" si="1"/>
        <v>#N/A</v>
      </c>
      <c r="L29" s="8" t="s">
        <v>47</v>
      </c>
    </row>
    <row r="30" spans="3:12" ht="15" thickBot="1" x14ac:dyDescent="0.35">
      <c r="C30" s="30"/>
      <c r="D30" t="e">
        <f>+#REF!</f>
        <v>#REF!</v>
      </c>
      <c r="E30" t="e">
        <f>+#REF!</f>
        <v>#REF!</v>
      </c>
      <c r="F30" t="e">
        <f>+#REF!</f>
        <v>#REF!</v>
      </c>
      <c r="H30">
        <v>27</v>
      </c>
      <c r="I30">
        <v>34</v>
      </c>
      <c r="J30" t="e">
        <f t="shared" si="0"/>
        <v>#N/A</v>
      </c>
      <c r="K30" t="e">
        <f t="shared" si="1"/>
        <v>#N/A</v>
      </c>
      <c r="L30" s="8" t="s">
        <v>52</v>
      </c>
    </row>
    <row r="31" spans="3:12" x14ac:dyDescent="0.3">
      <c r="L31" s="22"/>
    </row>
  </sheetData>
  <mergeCells count="5">
    <mergeCell ref="O3:P3"/>
    <mergeCell ref="R3:S3"/>
    <mergeCell ref="U3:W3"/>
    <mergeCell ref="Y3:AA3"/>
    <mergeCell ref="U2:AA2"/>
  </mergeCells>
  <hyperlinks>
    <hyperlink ref="A3" location="Central!A1" display="Central!A1" xr:uid="{036E7404-4A9E-458B-A454-9D3D7E827880}"/>
    <hyperlink ref="L4" location="'10'!A1" display="'10'!A1" xr:uid="{5B177602-9079-4056-8BF0-2E0AD14AD300}"/>
    <hyperlink ref="L5" location="'15'!A1" display="'15'!A1" xr:uid="{C03622CB-A9E4-4B30-9F8C-AFAD30456F01}"/>
    <hyperlink ref="L6" location="'20'!A1" display="'20'!A1" xr:uid="{66671BFB-177B-45ED-9D7F-20355A7E3AE0}"/>
    <hyperlink ref="L7" location="'25'!A1" display="'25'!A1" xr:uid="{30C57B93-6DAD-4C3C-9101-7B9ACE0F86F0}"/>
    <hyperlink ref="L8" location="'30'!A1" display="'30'!A1" xr:uid="{80B30E36-3AFC-4E6D-9D5F-A4827EBB05E7}"/>
    <hyperlink ref="L9" location="'35'!A1" display="'35'!A1" xr:uid="{7C94776D-49EF-4E5E-BFBD-441B28F73351}"/>
    <hyperlink ref="L10" location="'11'!A1" display="'11'!A1" xr:uid="{38457923-B79F-4C20-B1C2-D31A0818ADB5}"/>
    <hyperlink ref="L11" location="'16'!A1" display="'16'!A1" xr:uid="{72D31F62-E7D8-4AAF-98EB-A5CD176AE2C8}"/>
    <hyperlink ref="L12" location="'21'!A1" display="'21'!A1" xr:uid="{115BB10A-B6C6-4422-8D4A-96675EB7F32E}"/>
    <hyperlink ref="L13" location="'26'!A1" display="'26'!A1" xr:uid="{BED57F41-4B78-43EE-8687-30BE51A71671}"/>
    <hyperlink ref="L14" location="'31'!A1" display="'31'!A1" xr:uid="{E11CF714-3AD5-409A-9A6D-DBA0B0CDB0B2}"/>
    <hyperlink ref="L15" location="'36'!A1" display="'36'!A1" xr:uid="{C2B85B84-9D3A-43D2-9193-09D307EC682B}"/>
    <hyperlink ref="L16" location="'12'!A1" display="'12'!A1" xr:uid="{23D6CC0D-08E9-4177-8277-993DC86AE1C3}"/>
    <hyperlink ref="L17" location="'17'!A1" display="'17'!A1" xr:uid="{FD00E7C5-0298-4618-966E-379B21FE5A59}"/>
    <hyperlink ref="L18" location="'22'!A1" display="'22'!A1" xr:uid="{021F60D1-BEF7-4588-AE4E-3714510DBF35}"/>
    <hyperlink ref="L19" location="'27'!A1" display="'27'!A1" xr:uid="{5AB2F0A7-BDFD-4732-B09D-860B9AD3B497}"/>
    <hyperlink ref="L20" location="'32'!A1" display="'32'!A1" xr:uid="{BF6DA481-2BEC-45DB-B0DE-00E024A743E1}"/>
    <hyperlink ref="L21" location="'13'!A1" display="'13'!A1" xr:uid="{B91F5E01-227C-429E-94D7-56F5198EDCCF}"/>
    <hyperlink ref="L22" location="'18'!A1" display="'18'!A1" xr:uid="{4C370B41-C2D9-421A-AD43-C85EE6A266FA}"/>
    <hyperlink ref="L23" location="'23'!A1" display="'23'!A1" xr:uid="{25CB4C7B-00B3-4D94-AF44-7F4623873D65}"/>
    <hyperlink ref="L24" location="'28'!A1" display="'28'!A1" xr:uid="{C0D59F00-88A3-4F37-A579-F4894383CAD2}"/>
    <hyperlink ref="L25" location="'33'!A1" display="'33'!A1" xr:uid="{B205375C-6904-49BD-9D85-BE836B83D65D}"/>
    <hyperlink ref="L26" location="'14'!A1" display="'14'!A1" xr:uid="{F072E8AB-2E2A-4D49-88FC-8614F4DDD6D8}"/>
    <hyperlink ref="L27" location="'19'!A1" display="'19'!A1" xr:uid="{25ABB96C-8D0F-4E77-9019-C96D35269E70}"/>
    <hyperlink ref="L28" location="'24'!A1" display="'24'!A1" xr:uid="{9F6A8C49-4D14-421C-AC8C-97963E3D9D2C}"/>
    <hyperlink ref="L29" location="'29'!A1" display="'29'!A1" xr:uid="{ED880BCA-C9FC-461D-AA00-DD14BE2AED6E}"/>
    <hyperlink ref="L30" location="'34'!A1" display="'34'!A1" xr:uid="{540D58D1-B915-497A-8CDB-F8FEF4DB598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A623D-FCBF-4B8A-80C7-29EA575783CB}">
  <dimension ref="A1:P28"/>
  <sheetViews>
    <sheetView tabSelected="1" workbookViewId="0">
      <selection activeCell="D2" sqref="D2"/>
    </sheetView>
  </sheetViews>
  <sheetFormatPr baseColWidth="10" defaultRowHeight="14.4" x14ac:dyDescent="0.3"/>
  <cols>
    <col min="1" max="1" width="4.5546875" bestFit="1" customWidth="1"/>
    <col min="2" max="2" width="3" bestFit="1" customWidth="1"/>
    <col min="3" max="3" width="18.77734375" bestFit="1" customWidth="1"/>
    <col min="10" max="10" width="5.77734375" customWidth="1"/>
    <col min="12" max="12" width="4.33203125" bestFit="1" customWidth="1"/>
    <col min="14" max="14" width="8.6640625" bestFit="1" customWidth="1"/>
    <col min="15" max="15" width="5.5546875" bestFit="1" customWidth="1"/>
    <col min="16" max="16" width="33.5546875" bestFit="1" customWidth="1"/>
  </cols>
  <sheetData>
    <row r="1" spans="1:16" x14ac:dyDescent="0.3">
      <c r="A1" s="22" t="s">
        <v>100</v>
      </c>
      <c r="B1" s="22" t="s">
        <v>0</v>
      </c>
      <c r="C1" s="22" t="s">
        <v>6</v>
      </c>
      <c r="D1" s="22" t="s">
        <v>5</v>
      </c>
      <c r="E1" s="22" t="s">
        <v>106</v>
      </c>
      <c r="F1" s="22" t="s">
        <v>101</v>
      </c>
      <c r="G1" s="22" t="s">
        <v>102</v>
      </c>
      <c r="H1" s="22" t="s">
        <v>105</v>
      </c>
      <c r="I1" s="22" t="s">
        <v>103</v>
      </c>
      <c r="J1" s="47"/>
      <c r="K1" s="22" t="s">
        <v>104</v>
      </c>
      <c r="L1" s="22" t="s">
        <v>111</v>
      </c>
      <c r="M1" s="22" t="s">
        <v>112</v>
      </c>
      <c r="N1" s="22" t="s">
        <v>114</v>
      </c>
      <c r="O1" s="22" t="s">
        <v>113</v>
      </c>
      <c r="P1" s="22" t="s">
        <v>116</v>
      </c>
    </row>
    <row r="2" spans="1:16" x14ac:dyDescent="0.3">
      <c r="A2" s="41">
        <v>1</v>
      </c>
      <c r="B2" s="42">
        <v>10</v>
      </c>
      <c r="C2" s="41" t="str">
        <f>+VLOOKUP(B2,General!$A$2:$I$28,2,FALSE)</f>
        <v>SBS</v>
      </c>
      <c r="D2" s="44" t="str">
        <f>+VLOOKUP(B2,General!$A$2:$I$28,3,FALSE)</f>
        <v>Comafi</v>
      </c>
      <c r="E2" s="44">
        <f>+VLOOKUP(B2,General!$A$2:$I$28,4,FALSE)</f>
        <v>0</v>
      </c>
      <c r="F2" s="44" t="str">
        <f>+VLOOKUP(B2,General!$A$2:$I$28,5,FALSE)</f>
        <v>Martes</v>
      </c>
      <c r="G2" s="41">
        <f>+VLOOKUP(B2,General!$A$2:$I$28,6,FALSE)</f>
        <v>10</v>
      </c>
      <c r="H2" s="44">
        <f>+VLOOKUP(B2,General!$A$2:$I$28,7,FALSE)</f>
        <v>0</v>
      </c>
      <c r="I2" s="41">
        <f>+VLOOKUP(B2,General!$A$2:$I$28,8,FALSE)</f>
        <v>3</v>
      </c>
      <c r="J2" s="50"/>
      <c r="K2" s="43">
        <f>+VLOOKUP(B2,General!$A$2:$I$28,9,FALSE)</f>
        <v>43496</v>
      </c>
      <c r="L2" s="44" t="str">
        <f>+VLOOKUP(B2,General!$A$2:$N$28,10,FALSE)</f>
        <v>Si</v>
      </c>
      <c r="M2" s="44" t="str">
        <f>+VLOOKUP(B2,General!$A$2:$N$28,11,FALSE)</f>
        <v>Si</v>
      </c>
      <c r="N2" s="44">
        <f>+VLOOKUP(B2,General!$A$2:$N$28,12,FALSE)</f>
        <v>0</v>
      </c>
      <c r="O2" s="44" t="str">
        <f>+VLOOKUP(B2,General!$A$2:$N$28,13,FALSE)</f>
        <v>Si</v>
      </c>
      <c r="P2" s="44">
        <f>+VLOOKUP(B2,General!$A$2:$N$28,14,FALSE)</f>
        <v>0</v>
      </c>
    </row>
    <row r="3" spans="1:16" x14ac:dyDescent="0.3">
      <c r="A3" s="22">
        <v>2</v>
      </c>
      <c r="B3">
        <v>15</v>
      </c>
      <c r="C3" s="22" t="str">
        <f>+VLOOKUP(B3,General!$A$2:$I$28,2,FALSE)</f>
        <v>Librería CAMOGA</v>
      </c>
      <c r="D3" s="45" t="str">
        <f>+VLOOKUP(B3,General!$A$2:$I$28,3,FALSE)</f>
        <v>Nación</v>
      </c>
      <c r="E3" s="45">
        <f>+VLOOKUP(B3,General!$A$2:$I$28,4,FALSE)</f>
        <v>0</v>
      </c>
      <c r="F3" s="45" t="str">
        <f>+VLOOKUP(B3,General!$A$2:$I$28,5,FALSE)</f>
        <v>Todos</v>
      </c>
      <c r="G3" s="22">
        <f>+VLOOKUP(B3,General!$A$2:$I$28,6,FALSE)</f>
        <v>10</v>
      </c>
      <c r="H3" s="45">
        <f>+VLOOKUP(B3,General!$A$2:$I$28,7,FALSE)</f>
        <v>0</v>
      </c>
      <c r="I3" s="22">
        <f>+VLOOKUP(B3,General!$A$2:$I$28,8,FALSE)</f>
        <v>6</v>
      </c>
      <c r="J3" s="47"/>
      <c r="K3" s="39">
        <f>+VLOOKUP(B3,General!$A$2:$I$28,9,FALSE)</f>
        <v>43465</v>
      </c>
      <c r="L3" s="45" t="str">
        <f>+VLOOKUP(B3,General!$A$2:$N$28,10,FALSE)</f>
        <v>Si</v>
      </c>
      <c r="M3" s="45" t="str">
        <f>+VLOOKUP(B3,General!$A$2:$N$28,11,FALSE)</f>
        <v>Si</v>
      </c>
      <c r="N3" s="45">
        <f>+VLOOKUP(B3,General!$A$2:$N$28,12,FALSE)</f>
        <v>0</v>
      </c>
      <c r="O3" s="45">
        <f>+VLOOKUP(B3,General!$A$2:$N$28,13,FALSE)</f>
        <v>0</v>
      </c>
      <c r="P3" s="45">
        <f>+VLOOKUP(B3,General!$A$2:$N$28,14,FALSE)</f>
        <v>0</v>
      </c>
    </row>
    <row r="4" spans="1:16" x14ac:dyDescent="0.3">
      <c r="A4" s="41">
        <v>3</v>
      </c>
      <c r="B4" s="42">
        <v>20</v>
      </c>
      <c r="C4" s="41" t="str">
        <f>+VLOOKUP(B4,General!$A$2:$I$28,2,FALSE)</f>
        <v>Cine y Espectáculos</v>
      </c>
      <c r="D4" s="44" t="str">
        <f>+VLOOKUP(B4,General!$A$2:$I$28,3,FALSE)</f>
        <v>Ciudad</v>
      </c>
      <c r="E4" s="44">
        <f>+VLOOKUP(B4,General!$A$2:$I$28,4,FALSE)</f>
        <v>0</v>
      </c>
      <c r="F4" s="44" t="str">
        <f>+VLOOKUP(B4,General!$A$2:$I$28,5,FALSE)</f>
        <v>Sab</v>
      </c>
      <c r="G4" s="41">
        <f>+VLOOKUP(B4,General!$A$2:$I$28,6,FALSE)</f>
        <v>50</v>
      </c>
      <c r="H4" s="44">
        <f>+VLOOKUP(B4,General!$A$2:$I$28,7,FALSE)</f>
        <v>0</v>
      </c>
      <c r="I4" s="41" t="str">
        <f>+VLOOKUP(B4,General!$A$2:$I$28,8,FALSE)</f>
        <v>?</v>
      </c>
      <c r="J4" s="50"/>
      <c r="K4" s="43">
        <f>+VLOOKUP(B4,General!$A$2:$I$28,9,FALSE)</f>
        <v>43434</v>
      </c>
      <c r="L4" s="44" t="str">
        <f>+VLOOKUP(B4,General!$A$2:$N$28,10,FALSE)</f>
        <v>Si</v>
      </c>
      <c r="M4" s="44" t="str">
        <f>+VLOOKUP(B4,General!$A$2:$N$28,11,FALSE)</f>
        <v>Si</v>
      </c>
      <c r="N4" s="44">
        <f>+VLOOKUP(B4,General!$A$2:$N$28,12,FALSE)</f>
        <v>0</v>
      </c>
      <c r="O4" s="44" t="str">
        <f>+VLOOKUP(B4,General!$A$2:$N$28,13,FALSE)</f>
        <v>Si</v>
      </c>
      <c r="P4" s="44">
        <f>+VLOOKUP(B4,General!$A$2:$N$28,14,FALSE)</f>
        <v>0</v>
      </c>
    </row>
    <row r="5" spans="1:16" x14ac:dyDescent="0.3">
      <c r="A5" s="22">
        <v>4</v>
      </c>
      <c r="B5">
        <v>25</v>
      </c>
      <c r="C5" s="22" t="str">
        <f>+VLOOKUP(B5,General!$A$2:$I$28,2,FALSE)</f>
        <v>UCES</v>
      </c>
      <c r="D5" s="45" t="str">
        <f>+VLOOKUP(B5,General!$A$2:$I$28,3,FALSE)</f>
        <v>HSBC</v>
      </c>
      <c r="E5" s="45">
        <f>+VLOOKUP(B5,General!$A$2:$I$28,4,FALSE)</f>
        <v>0</v>
      </c>
      <c r="F5" s="45" t="str">
        <f>+VLOOKUP(B5,General!$A$2:$I$28,5,FALSE)</f>
        <v>Todos</v>
      </c>
      <c r="G5" s="22">
        <f>+VLOOKUP(B5,General!$A$2:$I$28,6,FALSE)</f>
        <v>10</v>
      </c>
      <c r="H5" s="45">
        <f>+VLOOKUP(B5,General!$A$2:$I$28,7,FALSE)</f>
        <v>0</v>
      </c>
      <c r="I5" s="22">
        <f>+VLOOKUP(B5,General!$A$2:$I$28,8,FALSE)</f>
        <v>3</v>
      </c>
      <c r="J5" s="47"/>
      <c r="K5" s="39">
        <f>+VLOOKUP(B5,General!$A$2:$I$28,9,FALSE)</f>
        <v>43465</v>
      </c>
      <c r="L5" s="45" t="str">
        <f>+VLOOKUP(B5,General!$A$2:$N$28,10,FALSE)</f>
        <v>Si</v>
      </c>
      <c r="M5" s="45" t="str">
        <f>+VLOOKUP(B5,General!$A$2:$N$28,11,FALSE)</f>
        <v>Si</v>
      </c>
      <c r="N5" s="45">
        <f>+VLOOKUP(B5,General!$A$2:$N$28,12,FALSE)</f>
        <v>0</v>
      </c>
      <c r="O5" s="45" t="str">
        <f>+VLOOKUP(B5,General!$A$2:$N$28,13,FALSE)</f>
        <v>Si</v>
      </c>
      <c r="P5" s="45">
        <f>+VLOOKUP(B5,General!$A$2:$N$28,14,FALSE)</f>
        <v>0</v>
      </c>
    </row>
    <row r="6" spans="1:16" x14ac:dyDescent="0.3">
      <c r="A6" s="41">
        <v>5</v>
      </c>
      <c r="B6" s="42">
        <v>30</v>
      </c>
      <c r="C6" s="41" t="str">
        <f>+VLOOKUP(B6,General!$A$2:$I$28,2,FALSE)</f>
        <v>Village Cines</v>
      </c>
      <c r="D6" s="44" t="str">
        <f>+VLOOKUP(B6,General!$A$2:$I$28,3,FALSE)</f>
        <v>Santander</v>
      </c>
      <c r="E6" s="44">
        <f>+VLOOKUP(B6,General!$A$2:$I$28,4,FALSE)</f>
        <v>0</v>
      </c>
      <c r="F6" s="44" t="str">
        <f>+VLOOKUP(B6,General!$A$2:$I$28,5,FALSE)</f>
        <v>Todos</v>
      </c>
      <c r="G6" s="41">
        <f>+VLOOKUP(B6,General!$A$2:$I$28,6,FALSE)</f>
        <v>0</v>
      </c>
      <c r="H6" s="44">
        <f>+VLOOKUP(B6,General!$A$2:$I$28,7,FALSE)</f>
        <v>0</v>
      </c>
      <c r="I6" s="41">
        <f>+VLOOKUP(B6,General!$A$2:$I$28,8,FALSE)</f>
        <v>0</v>
      </c>
      <c r="J6" s="50"/>
      <c r="K6" s="43">
        <f>+VLOOKUP(B6,General!$A$2:$I$28,9,FALSE)</f>
        <v>43434</v>
      </c>
      <c r="L6" s="44" t="str">
        <f>+VLOOKUP(B6,General!$A$2:$N$28,10,FALSE)</f>
        <v>Si</v>
      </c>
      <c r="M6" s="44">
        <f>+VLOOKUP(B6,General!$A$2:$N$28,11,FALSE)</f>
        <v>0</v>
      </c>
      <c r="N6" s="44" t="str">
        <f>+VLOOKUP(B6,General!$A$2:$N$28,12,FALSE)</f>
        <v>Si</v>
      </c>
      <c r="O6" s="44">
        <f>+VLOOKUP(B6,General!$A$2:$N$28,13,FALSE)</f>
        <v>0</v>
      </c>
      <c r="P6" s="44" t="str">
        <f>+VLOOKUP(B6,General!$A$2:$N$28,14,FALSE)</f>
        <v>2x1</v>
      </c>
    </row>
    <row r="7" spans="1:16" x14ac:dyDescent="0.3">
      <c r="A7" s="22">
        <v>6</v>
      </c>
      <c r="B7">
        <v>35</v>
      </c>
      <c r="C7" s="22" t="str">
        <f>+VLOOKUP(B7,General!$A$2:$I$28,2,FALSE)</f>
        <v>Complejo Teatral</v>
      </c>
      <c r="D7" s="45" t="str">
        <f>+VLOOKUP(B7,General!$A$2:$I$28,3,FALSE)</f>
        <v>Ciudad</v>
      </c>
      <c r="E7" s="45">
        <f>+VLOOKUP(B7,General!$A$2:$I$28,4,FALSE)</f>
        <v>0</v>
      </c>
      <c r="F7" s="45" t="str">
        <f>+VLOOKUP(B7,General!$A$2:$I$28,5,FALSE)</f>
        <v>Todos</v>
      </c>
      <c r="G7" s="22">
        <f>+VLOOKUP(B7,General!$A$2:$I$28,6,FALSE)</f>
        <v>0</v>
      </c>
      <c r="H7" s="45">
        <f>+VLOOKUP(B7,General!$A$2:$I$28,7,FALSE)</f>
        <v>0</v>
      </c>
      <c r="I7" s="22">
        <f>+VLOOKUP(B7,General!$A$2:$I$28,8,FALSE)</f>
        <v>0</v>
      </c>
      <c r="J7" s="47"/>
      <c r="K7" s="39">
        <f>+VLOOKUP(B7,General!$A$2:$I$28,9,FALSE)</f>
        <v>43434</v>
      </c>
      <c r="L7" s="45" t="str">
        <f>+VLOOKUP(B7,General!$A$2:$N$28,10,FALSE)</f>
        <v>Si</v>
      </c>
      <c r="M7" s="45" t="str">
        <f>+VLOOKUP(B7,General!$A$2:$N$28,11,FALSE)</f>
        <v>Si</v>
      </c>
      <c r="N7" s="45">
        <f>+VLOOKUP(B7,General!$A$2:$N$28,12,FALSE)</f>
        <v>0</v>
      </c>
      <c r="O7" s="45" t="str">
        <f>+VLOOKUP(B7,General!$A$2:$N$28,13,FALSE)</f>
        <v>Si</v>
      </c>
      <c r="P7" s="45" t="str">
        <f>+VLOOKUP(B7,General!$A$2:$N$28,14,FALSE)</f>
        <v>2x1</v>
      </c>
    </row>
    <row r="8" spans="1:16" x14ac:dyDescent="0.3">
      <c r="A8" s="41">
        <v>7</v>
      </c>
      <c r="B8" s="42">
        <v>11</v>
      </c>
      <c r="C8" s="41" t="str">
        <f>+VLOOKUP(B8,General!$A$2:$I$28,2,FALSE)</f>
        <v>Staples</v>
      </c>
      <c r="D8" s="44" t="str">
        <f>+VLOOKUP(B8,General!$A$2:$I$28,3,FALSE)</f>
        <v>Comafi</v>
      </c>
      <c r="E8" s="44">
        <f>+VLOOKUP(B8,General!$A$2:$I$28,4,FALSE)</f>
        <v>0</v>
      </c>
      <c r="F8" s="44" t="str">
        <f>+VLOOKUP(B8,General!$A$2:$I$28,5,FALSE)</f>
        <v>Lunes</v>
      </c>
      <c r="G8" s="41">
        <f>+VLOOKUP(B8,General!$A$2:$I$28,6,FALSE)</f>
        <v>15</v>
      </c>
      <c r="H8" s="44">
        <f>+VLOOKUP(B8,General!$A$2:$I$28,7,FALSE)</f>
        <v>0</v>
      </c>
      <c r="I8" s="41">
        <f>+VLOOKUP(B8,General!$A$2:$I$28,8,FALSE)</f>
        <v>3</v>
      </c>
      <c r="J8" s="50"/>
      <c r="K8" s="43">
        <f>+VLOOKUP(B8,General!$A$2:$I$28,9,FALSE)</f>
        <v>43555</v>
      </c>
      <c r="L8" s="44" t="str">
        <f>+VLOOKUP(B8,General!$A$2:$N$28,10,FALSE)</f>
        <v>Si</v>
      </c>
      <c r="M8" s="44" t="str">
        <f>+VLOOKUP(B8,General!$A$2:$N$28,11,FALSE)</f>
        <v>Si</v>
      </c>
      <c r="N8" s="44">
        <f>+VLOOKUP(B8,General!$A$2:$N$28,12,FALSE)</f>
        <v>0</v>
      </c>
      <c r="O8" s="44">
        <f>+VLOOKUP(B8,General!$A$2:$N$28,13,FALSE)</f>
        <v>0</v>
      </c>
      <c r="P8" s="44">
        <f>+VLOOKUP(B8,General!$A$2:$N$28,14,FALSE)</f>
        <v>0</v>
      </c>
    </row>
    <row r="9" spans="1:16" x14ac:dyDescent="0.3">
      <c r="A9" s="22">
        <v>8</v>
      </c>
      <c r="B9">
        <v>16</v>
      </c>
      <c r="C9" s="22" t="str">
        <f>+VLOOKUP(B9,General!$A$2:$I$28,2,FALSE)</f>
        <v>La Editorial</v>
      </c>
      <c r="D9" s="45" t="str">
        <f>+VLOOKUP(B9,General!$A$2:$I$28,3,FALSE)</f>
        <v>Nación</v>
      </c>
      <c r="E9" s="45">
        <f>+VLOOKUP(B9,General!$A$2:$I$28,4,FALSE)</f>
        <v>0</v>
      </c>
      <c r="F9" s="45" t="str">
        <f>+VLOOKUP(B9,General!$A$2:$I$28,5,FALSE)</f>
        <v>Viernes</v>
      </c>
      <c r="G9" s="22">
        <f>+VLOOKUP(B9,General!$A$2:$I$28,6,FALSE)</f>
        <v>20</v>
      </c>
      <c r="H9" s="45">
        <f>+VLOOKUP(B9,General!$A$2:$I$28,7,FALSE)</f>
        <v>0</v>
      </c>
      <c r="I9" s="22">
        <f>+VLOOKUP(B9,General!$A$2:$I$28,8,FALSE)</f>
        <v>3</v>
      </c>
      <c r="J9" s="47"/>
      <c r="K9" s="39">
        <f>+VLOOKUP(B9,General!$A$2:$I$28,9,FALSE)</f>
        <v>43465</v>
      </c>
      <c r="L9" s="45" t="str">
        <f>+VLOOKUP(B9,General!$A$2:$N$28,10,FALSE)</f>
        <v>Si</v>
      </c>
      <c r="M9" s="45" t="str">
        <f>+VLOOKUP(B9,General!$A$2:$N$28,11,FALSE)</f>
        <v>Si</v>
      </c>
      <c r="N9" s="45">
        <f>+VLOOKUP(B9,General!$A$2:$N$28,12,FALSE)</f>
        <v>0</v>
      </c>
      <c r="O9" s="45">
        <f>+VLOOKUP(B9,General!$A$2:$N$28,13,FALSE)</f>
        <v>0</v>
      </c>
      <c r="P9" s="45">
        <f>+VLOOKUP(B9,General!$A$2:$N$28,14,FALSE)</f>
        <v>0</v>
      </c>
    </row>
    <row r="10" spans="1:16" x14ac:dyDescent="0.3">
      <c r="A10" s="41">
        <v>9</v>
      </c>
      <c r="B10" s="42">
        <v>21</v>
      </c>
      <c r="C10" s="41" t="str">
        <f>+VLOOKUP(B10,General!$A$2:$I$28,2,FALSE)</f>
        <v>Distal</v>
      </c>
      <c r="D10" s="44" t="str">
        <f>+VLOOKUP(B10,General!$A$2:$I$28,3,FALSE)</f>
        <v>Ciudad</v>
      </c>
      <c r="E10" s="44">
        <f>+VLOOKUP(B10,General!$A$2:$I$28,4,FALSE)</f>
        <v>0</v>
      </c>
      <c r="F10" s="44" t="str">
        <f>+VLOOKUP(B10,General!$A$2:$I$28,5,FALSE)</f>
        <v>Todos</v>
      </c>
      <c r="G10" s="41">
        <f>+VLOOKUP(B10,General!$A$2:$I$28,6,FALSE)</f>
        <v>25</v>
      </c>
      <c r="H10" s="44">
        <f>+VLOOKUP(B10,General!$A$2:$I$28,7,FALSE)</f>
        <v>0</v>
      </c>
      <c r="I10" s="41">
        <f>+VLOOKUP(B10,General!$A$2:$I$28,8,FALSE)</f>
        <v>6</v>
      </c>
      <c r="J10" s="50"/>
      <c r="K10" s="43">
        <f>+VLOOKUP(B10,General!$A$2:$I$28,9,FALSE)</f>
        <v>43434</v>
      </c>
      <c r="L10" s="44" t="str">
        <f>+VLOOKUP(B10,General!$A$2:$N$28,10,FALSE)</f>
        <v>Si</v>
      </c>
      <c r="M10" s="44" t="str">
        <f>+VLOOKUP(B10,General!$A$2:$N$28,11,FALSE)</f>
        <v>Si</v>
      </c>
      <c r="N10" s="44">
        <f>+VLOOKUP(B10,General!$A$2:$N$28,12,FALSE)</f>
        <v>0</v>
      </c>
      <c r="O10" s="44">
        <f>+VLOOKUP(B10,General!$A$2:$N$28,13,FALSE)</f>
        <v>0</v>
      </c>
      <c r="P10" s="44">
        <f>+VLOOKUP(B10,General!$A$2:$N$28,14,FALSE)</f>
        <v>0</v>
      </c>
    </row>
    <row r="11" spans="1:16" x14ac:dyDescent="0.3">
      <c r="A11" s="22">
        <v>10</v>
      </c>
      <c r="B11">
        <v>26</v>
      </c>
      <c r="C11" s="22" t="str">
        <f>+VLOOKUP(B11,General!$A$2:$I$28,2,FALSE)</f>
        <v>Rojo Digital</v>
      </c>
      <c r="D11" s="45" t="str">
        <f>+VLOOKUP(B11,General!$A$2:$I$28,3,FALSE)</f>
        <v>HSBC</v>
      </c>
      <c r="E11" s="45">
        <f>+VLOOKUP(B11,General!$A$2:$I$28,4,FALSE)</f>
        <v>0</v>
      </c>
      <c r="F11" s="45" t="str">
        <f>+VLOOKUP(B11,General!$A$2:$I$28,5,FALSE)</f>
        <v>Todos</v>
      </c>
      <c r="G11" s="22">
        <f>+VLOOKUP(B11,General!$A$2:$I$28,6,FALSE)</f>
        <v>10</v>
      </c>
      <c r="H11" s="45">
        <f>+VLOOKUP(B11,General!$A$2:$I$28,7,FALSE)</f>
        <v>0</v>
      </c>
      <c r="I11" s="22">
        <f>+VLOOKUP(B11,General!$A$2:$I$28,8,FALSE)</f>
        <v>0</v>
      </c>
      <c r="J11" s="50"/>
      <c r="K11" s="39">
        <f>+VLOOKUP(B11,General!$A$2:$I$28,9,FALSE)</f>
        <v>43496</v>
      </c>
      <c r="L11" s="45" t="str">
        <f>+VLOOKUP(B11,General!$A$2:$N$28,10,FALSE)</f>
        <v>Si</v>
      </c>
      <c r="M11" s="45">
        <f>+VLOOKUP(B11,General!$A$2:$N$28,11,FALSE)</f>
        <v>0</v>
      </c>
      <c r="N11" s="45">
        <f>+VLOOKUP(B11,General!$A$2:$N$28,12,FALSE)</f>
        <v>0</v>
      </c>
      <c r="O11" s="45">
        <f>+VLOOKUP(B11,General!$A$2:$N$28,13,FALSE)</f>
        <v>0</v>
      </c>
      <c r="P11" s="45">
        <f>+VLOOKUP(B11,General!$A$2:$N$28,14,FALSE)</f>
        <v>0</v>
      </c>
    </row>
    <row r="12" spans="1:16" x14ac:dyDescent="0.3">
      <c r="A12" s="41">
        <v>11</v>
      </c>
      <c r="B12" s="42">
        <v>31</v>
      </c>
      <c r="C12" s="41" t="str">
        <f>+VLOOKUP(B12,General!$A$2:$I$28,2,FALSE)</f>
        <v>Cinemacenter</v>
      </c>
      <c r="D12" s="44" t="str">
        <f>+VLOOKUP(B12,General!$A$2:$I$28,3,FALSE)</f>
        <v>Santander</v>
      </c>
      <c r="E12" s="44">
        <f>+VLOOKUP(B12,General!$A$2:$I$28,4,FALSE)</f>
        <v>0</v>
      </c>
      <c r="F12" s="44" t="str">
        <f>+VLOOKUP(B12,General!$A$2:$I$28,5,FALSE)</f>
        <v>Todos</v>
      </c>
      <c r="G12" s="41">
        <f>+VLOOKUP(B12,General!$A$2:$I$28,6,FALSE)</f>
        <v>0</v>
      </c>
      <c r="H12" s="44">
        <f>+VLOOKUP(B12,General!$A$2:$I$28,7,FALSE)</f>
        <v>0</v>
      </c>
      <c r="I12" s="41">
        <f>+VLOOKUP(B12,General!$A$2:$I$28,8,FALSE)</f>
        <v>0</v>
      </c>
      <c r="J12" s="50"/>
      <c r="K12" s="43">
        <f>+VLOOKUP(B12,General!$A$2:$I$28,9,FALSE)</f>
        <v>43434</v>
      </c>
      <c r="L12" s="44" t="str">
        <f>+VLOOKUP(B12,General!$A$2:$N$28,10,FALSE)</f>
        <v>Si</v>
      </c>
      <c r="M12" s="44">
        <f>+VLOOKUP(B12,General!$A$2:$N$28,11,FALSE)</f>
        <v>0</v>
      </c>
      <c r="N12" s="44" t="str">
        <f>+VLOOKUP(B12,General!$A$2:$N$28,12,FALSE)</f>
        <v>Si</v>
      </c>
      <c r="O12" s="44">
        <f>+VLOOKUP(B12,General!$A$2:$N$28,13,FALSE)</f>
        <v>0</v>
      </c>
      <c r="P12" s="44" t="str">
        <f>+VLOOKUP(B12,General!$A$2:$N$28,14,FALSE)</f>
        <v>2x1</v>
      </c>
    </row>
    <row r="13" spans="1:16" x14ac:dyDescent="0.3">
      <c r="A13" s="22">
        <v>12</v>
      </c>
      <c r="B13">
        <v>36</v>
      </c>
      <c r="C13" s="22" t="str">
        <f>+VLOOKUP(B13,General!$A$2:$I$28,2,FALSE)</f>
        <v>Callas</v>
      </c>
      <c r="D13" s="45" t="str">
        <f>+VLOOKUP(B13,General!$A$2:$I$28,3,FALSE)</f>
        <v>Ciudad</v>
      </c>
      <c r="E13" s="45">
        <f>+VLOOKUP(B13,General!$A$2:$I$28,4,FALSE)</f>
        <v>0</v>
      </c>
      <c r="F13" s="45" t="str">
        <f>+VLOOKUP(B13,General!$A$2:$I$28,5,FALSE)</f>
        <v>Todos</v>
      </c>
      <c r="G13" s="22">
        <f>+VLOOKUP(B13,General!$A$2:$I$28,6,FALSE)</f>
        <v>10</v>
      </c>
      <c r="H13" s="45">
        <f>+VLOOKUP(B13,General!$A$2:$I$28,7,FALSE)</f>
        <v>0</v>
      </c>
      <c r="I13" s="22">
        <f>+VLOOKUP(B13,General!$A$2:$I$28,8,FALSE)</f>
        <v>3</v>
      </c>
      <c r="J13" s="47"/>
      <c r="K13" s="39">
        <f>+VLOOKUP(B13,General!$A$2:$I$28,9,FALSE)</f>
        <v>43434</v>
      </c>
      <c r="L13" s="45" t="str">
        <f>+VLOOKUP(B13,General!$A$2:$N$28,10,FALSE)</f>
        <v>Si</v>
      </c>
      <c r="M13" s="45" t="str">
        <f>+VLOOKUP(B13,General!$A$2:$N$28,11,FALSE)</f>
        <v>Si</v>
      </c>
      <c r="N13" s="45">
        <f>+VLOOKUP(B13,General!$A$2:$N$28,12,FALSE)</f>
        <v>0</v>
      </c>
      <c r="O13" s="45" t="str">
        <f>+VLOOKUP(B13,General!$A$2:$N$28,13,FALSE)</f>
        <v>Si</v>
      </c>
      <c r="P13" s="45">
        <f>+VLOOKUP(B13,General!$A$2:$N$28,14,FALSE)</f>
        <v>0</v>
      </c>
    </row>
    <row r="14" spans="1:16" x14ac:dyDescent="0.3">
      <c r="A14" s="41">
        <v>13</v>
      </c>
      <c r="B14" s="42">
        <v>12</v>
      </c>
      <c r="C14" s="41" t="str">
        <f>+VLOOKUP(B14,General!$A$2:$I$28,2,FALSE)</f>
        <v>Distal</v>
      </c>
      <c r="D14" s="44" t="str">
        <f>+VLOOKUP(B14,General!$A$2:$I$28,3,FALSE)</f>
        <v>Comafi</v>
      </c>
      <c r="E14" s="44">
        <f>+VLOOKUP(B14,General!$A$2:$I$28,4,FALSE)</f>
        <v>0</v>
      </c>
      <c r="F14" s="44" t="str">
        <f>+VLOOKUP(B14,General!$A$2:$I$28,5,FALSE)</f>
        <v>Todos</v>
      </c>
      <c r="G14" s="41">
        <f>+VLOOKUP(B14,General!$A$2:$I$28,6,FALSE)</f>
        <v>10</v>
      </c>
      <c r="H14" s="44">
        <f>+VLOOKUP(B14,General!$A$2:$I$28,7,FALSE)</f>
        <v>0</v>
      </c>
      <c r="I14" s="41">
        <f>+VLOOKUP(B14,General!$A$2:$I$28,8,FALSE)</f>
        <v>3</v>
      </c>
      <c r="J14" s="50"/>
      <c r="K14" s="43">
        <f>+VLOOKUP(B14,General!$A$2:$I$28,9,FALSE)</f>
        <v>43496</v>
      </c>
      <c r="L14" s="44" t="str">
        <f>+VLOOKUP(B14,General!$A$2:$N$28,10,FALSE)</f>
        <v>Si</v>
      </c>
      <c r="M14" s="44" t="str">
        <f>+VLOOKUP(B14,General!$A$2:$N$28,11,FALSE)</f>
        <v>Si</v>
      </c>
      <c r="N14" s="44">
        <f>+VLOOKUP(B14,General!$A$2:$N$28,12,FALSE)</f>
        <v>0</v>
      </c>
      <c r="O14" s="44">
        <f>+VLOOKUP(B14,General!$A$2:$N$28,13,FALSE)</f>
        <v>0</v>
      </c>
      <c r="P14" s="44">
        <f>+VLOOKUP(B14,General!$A$2:$N$28,14,FALSE)</f>
        <v>0</v>
      </c>
    </row>
    <row r="15" spans="1:16" x14ac:dyDescent="0.3">
      <c r="A15" s="22">
        <v>14</v>
      </c>
      <c r="B15">
        <v>17</v>
      </c>
      <c r="C15" s="22" t="s">
        <v>126</v>
      </c>
      <c r="D15" s="45" t="str">
        <f>+VLOOKUP(B15,General!$A$2:$I$28,3,FALSE)</f>
        <v>Nación</v>
      </c>
      <c r="E15" s="45">
        <f>+VLOOKUP(B15,General!$A$2:$I$28,4,FALSE)</f>
        <v>0</v>
      </c>
      <c r="F15" s="45" t="str">
        <f>+VLOOKUP(B15,General!$A$2:$I$28,5,FALSE)</f>
        <v>Todos</v>
      </c>
      <c r="G15" s="22">
        <v>0</v>
      </c>
      <c r="H15" s="45">
        <f>+VLOOKUP(B15,General!$A$2:$I$28,7,FALSE)</f>
        <v>0</v>
      </c>
      <c r="I15" s="22">
        <v>3</v>
      </c>
      <c r="J15" s="47"/>
      <c r="K15" s="39">
        <f>+VLOOKUP(B15,General!$A$2:$I$28,9,FALSE)</f>
        <v>43465</v>
      </c>
      <c r="L15" s="45" t="str">
        <f>+VLOOKUP(B15,General!$A$2:$N$28,10,FALSE)</f>
        <v>Si</v>
      </c>
      <c r="M15" s="45" t="str">
        <f>+VLOOKUP(B15,General!$A$2:$N$28,11,FALSE)</f>
        <v>Si</v>
      </c>
      <c r="N15" s="45">
        <f>+VLOOKUP(B15,General!$A$2:$N$28,12,FALSE)</f>
        <v>0</v>
      </c>
      <c r="O15" s="45">
        <f>+VLOOKUP(B15,General!$A$2:$N$28,13,FALSE)</f>
        <v>0</v>
      </c>
      <c r="P15" s="45">
        <f>+VLOOKUP(B15,General!$A$2:$N$28,14,FALSE)</f>
        <v>0</v>
      </c>
    </row>
    <row r="16" spans="1:16" x14ac:dyDescent="0.3">
      <c r="A16" s="41">
        <v>15</v>
      </c>
      <c r="B16" s="42">
        <v>22</v>
      </c>
      <c r="C16" s="41" t="str">
        <f>+VLOOKUP(B16,General!$A$2:$I$28,2,FALSE)</f>
        <v>Teatro Rivadavia</v>
      </c>
      <c r="D16" s="44" t="str">
        <f>+VLOOKUP(B16,General!$A$2:$I$28,3,FALSE)</f>
        <v>Ciudad</v>
      </c>
      <c r="E16" s="44">
        <f>+VLOOKUP(B16,General!$A$2:$I$28,4,FALSE)</f>
        <v>0</v>
      </c>
      <c r="F16" s="44" t="str">
        <f>+VLOOKUP(B16,General!$A$2:$I$28,5,FALSE)</f>
        <v>Viernes</v>
      </c>
      <c r="G16" s="41">
        <f>+VLOOKUP(B16,General!$A$2:$I$28,6,FALSE)</f>
        <v>15</v>
      </c>
      <c r="H16" s="44">
        <f>+VLOOKUP(B16,General!$A$2:$I$28,7,FALSE)</f>
        <v>0</v>
      </c>
      <c r="I16" s="41">
        <f>+VLOOKUP(B16,General!$A$2:$I$28,8,FALSE)</f>
        <v>3</v>
      </c>
      <c r="J16" s="50"/>
      <c r="K16" s="43">
        <f>+VLOOKUP(B16,General!$A$2:$I$28,9,FALSE)</f>
        <v>43434</v>
      </c>
      <c r="L16" s="44" t="str">
        <f>+VLOOKUP(B16,General!$A$2:$N$28,10,FALSE)</f>
        <v>Si</v>
      </c>
      <c r="M16" s="44" t="str">
        <f>+VLOOKUP(B16,General!$A$2:$N$28,11,FALSE)</f>
        <v>Si</v>
      </c>
      <c r="N16" s="44">
        <f>+VLOOKUP(B16,General!$A$2:$N$28,12,FALSE)</f>
        <v>0</v>
      </c>
      <c r="O16" s="44">
        <f>+VLOOKUP(B16,General!$A$2:$N$28,13,FALSE)</f>
        <v>0</v>
      </c>
      <c r="P16" s="44">
        <f>+VLOOKUP(B16,General!$A$2:$N$28,14,FALSE)</f>
        <v>0</v>
      </c>
    </row>
    <row r="17" spans="1:16" x14ac:dyDescent="0.3">
      <c r="A17" s="22">
        <v>16</v>
      </c>
      <c r="B17">
        <v>27</v>
      </c>
      <c r="C17" s="22" t="str">
        <f>+VLOOKUP(B17,General!$A$2:$I$28,2,FALSE)</f>
        <v>Caracol</v>
      </c>
      <c r="D17" s="45" t="str">
        <f>+VLOOKUP(B17,General!$A$2:$I$28,3,FALSE)</f>
        <v>HSBC</v>
      </c>
      <c r="E17" s="45">
        <f>+VLOOKUP(B17,General!$A$2:$I$28,4,FALSE)</f>
        <v>0</v>
      </c>
      <c r="F17" s="45" t="str">
        <f>+VLOOKUP(B17,General!$A$2:$I$28,5,FALSE)</f>
        <v>Todos</v>
      </c>
      <c r="G17" s="22">
        <f>+VLOOKUP(B17,General!$A$2:$I$28,6,FALSE)</f>
        <v>10</v>
      </c>
      <c r="H17" s="45">
        <f>+VLOOKUP(B17,General!$A$2:$I$28,7,FALSE)</f>
        <v>0</v>
      </c>
      <c r="I17" s="22">
        <f>+VLOOKUP(B17,General!$A$2:$I$28,8,FALSE)</f>
        <v>3</v>
      </c>
      <c r="J17" s="47"/>
      <c r="K17" s="39">
        <f>+VLOOKUP(B17,General!$A$2:$I$28,9,FALSE)</f>
        <v>43496</v>
      </c>
      <c r="L17" s="45" t="str">
        <f>+VLOOKUP(B17,General!$A$2:$N$28,10,FALSE)</f>
        <v>Si</v>
      </c>
      <c r="M17" s="45">
        <f>+VLOOKUP(B17,General!$A$2:$N$28,11,FALSE)</f>
        <v>0</v>
      </c>
      <c r="N17" s="45">
        <f>+VLOOKUP(B17,General!$A$2:$N$28,12,FALSE)</f>
        <v>0</v>
      </c>
      <c r="O17" s="45">
        <f>+VLOOKUP(B17,General!$A$2:$N$28,13,FALSE)</f>
        <v>0</v>
      </c>
      <c r="P17" s="45">
        <f>+VLOOKUP(B17,General!$A$2:$N$28,14,FALSE)</f>
        <v>0</v>
      </c>
    </row>
    <row r="18" spans="1:16" x14ac:dyDescent="0.3">
      <c r="A18" s="41">
        <v>17</v>
      </c>
      <c r="B18" s="42">
        <v>32</v>
      </c>
      <c r="C18" s="41" t="str">
        <f>+VLOOKUP(B18,General!$A$2:$I$28,2,FALSE)</f>
        <v>Santander</v>
      </c>
      <c r="D18" s="44">
        <f>+VLOOKUP(B18,General!$A$2:$I$28,3,FALSE)</f>
        <v>0</v>
      </c>
      <c r="E18" s="44" t="str">
        <f>+VLOOKUP(B18,General!$A$2:$I$28,4,FALSE)</f>
        <v>Tini Stoessel</v>
      </c>
      <c r="F18" s="44" t="str">
        <f>+VLOOKUP(B18,General!$A$2:$I$28,5,FALSE)</f>
        <v>Todos</v>
      </c>
      <c r="G18" s="41">
        <f>+VLOOKUP(B18,General!$A$2:$I$28,6,FALSE)</f>
        <v>0</v>
      </c>
      <c r="H18" s="44">
        <f>+VLOOKUP(B18,General!$A$2:$I$28,7,FALSE)</f>
        <v>0</v>
      </c>
      <c r="I18" s="41">
        <f>+VLOOKUP(B18,General!$A$2:$I$28,8,FALSE)</f>
        <v>3</v>
      </c>
      <c r="J18" s="50"/>
      <c r="K18" s="43">
        <f>+VLOOKUP(B18,General!$A$2:$I$28,9,FALSE)</f>
        <v>43447</v>
      </c>
      <c r="L18" s="44" t="str">
        <f>+VLOOKUP(B18,General!$A$2:$N$28,10,FALSE)</f>
        <v>Si</v>
      </c>
      <c r="M18" s="44">
        <f>+VLOOKUP(B18,General!$A$2:$N$28,11,FALSE)</f>
        <v>0</v>
      </c>
      <c r="N18" s="44" t="str">
        <f>+VLOOKUP(B18,General!$A$2:$N$28,12,FALSE)</f>
        <v>Si</v>
      </c>
      <c r="O18" s="44">
        <f>+VLOOKUP(B18,General!$A$2:$N$28,13,FALSE)</f>
        <v>0</v>
      </c>
      <c r="P18" s="44" t="str">
        <f>+VLOOKUP(B18,General!$A$2:$N$28,14,FALSE)</f>
        <v>Entradas para recital en Luna Park</v>
      </c>
    </row>
    <row r="19" spans="1:16" x14ac:dyDescent="0.3">
      <c r="A19" s="22">
        <v>18</v>
      </c>
      <c r="B19">
        <v>13</v>
      </c>
      <c r="C19" s="22" t="str">
        <f>+VLOOKUP(B19,General!$A$2:$I$28,2,FALSE)</f>
        <v>Grupo Suma</v>
      </c>
      <c r="D19" s="45" t="str">
        <f>+VLOOKUP(B19,General!$A$2:$I$28,3,FALSE)</f>
        <v>Comafi</v>
      </c>
      <c r="E19" s="45">
        <f>+VLOOKUP(B19,General!$A$2:$I$28,4,FALSE)</f>
        <v>0</v>
      </c>
      <c r="F19" s="45" t="str">
        <f>+VLOOKUP(B19,General!$A$2:$I$28,5,FALSE)</f>
        <v>Todos</v>
      </c>
      <c r="G19" s="22">
        <f>+VLOOKUP(B19,General!$A$2:$I$28,6,FALSE)</f>
        <v>15</v>
      </c>
      <c r="H19" s="45">
        <f>+VLOOKUP(B19,General!$A$2:$I$28,7,FALSE)</f>
        <v>0</v>
      </c>
      <c r="I19" s="22">
        <f>+VLOOKUP(B19,General!$A$2:$I$28,8,FALSE)</f>
        <v>3</v>
      </c>
      <c r="J19" s="47"/>
      <c r="K19" s="39">
        <f>+VLOOKUP(B19,General!$A$2:$I$28,9,FALSE)</f>
        <v>43497</v>
      </c>
      <c r="L19" s="45" t="str">
        <f>+VLOOKUP(B19,General!$A$2:$N$28,10,FALSE)</f>
        <v>Si</v>
      </c>
      <c r="M19" s="45" t="str">
        <f>+VLOOKUP(B19,General!$A$2:$N$28,11,FALSE)</f>
        <v>Si</v>
      </c>
      <c r="N19" s="45">
        <f>+VLOOKUP(B19,General!$A$2:$N$28,12,FALSE)</f>
        <v>0</v>
      </c>
      <c r="O19" s="45">
        <f>+VLOOKUP(B19,General!$A$2:$N$28,13,FALSE)</f>
        <v>0</v>
      </c>
      <c r="P19" s="45">
        <f>+VLOOKUP(B19,General!$A$2:$N$28,14,FALSE)</f>
        <v>0</v>
      </c>
    </row>
    <row r="20" spans="1:16" x14ac:dyDescent="0.3">
      <c r="A20" s="41">
        <v>19</v>
      </c>
      <c r="B20" s="42">
        <v>18</v>
      </c>
      <c r="C20" s="41" t="str">
        <f>+VLOOKUP(B20,General!$A$2:$I$28,2,FALSE)</f>
        <v>Punto y Aparte</v>
      </c>
      <c r="D20" s="44" t="str">
        <f>+VLOOKUP(B20,General!$A$2:$I$28,3,FALSE)</f>
        <v>Nación</v>
      </c>
      <c r="E20" s="44">
        <f>+VLOOKUP(B20,General!$A$2:$I$28,4,FALSE)</f>
        <v>0</v>
      </c>
      <c r="F20" s="44" t="str">
        <f>+VLOOKUP(B20,General!$A$2:$I$28,5,FALSE)</f>
        <v>Mie</v>
      </c>
      <c r="G20" s="41">
        <f>+VLOOKUP(B20,General!$A$2:$I$28,6,FALSE)</f>
        <v>10</v>
      </c>
      <c r="H20" s="44">
        <f>+VLOOKUP(B20,General!$A$2:$I$28,7,FALSE)</f>
        <v>0</v>
      </c>
      <c r="I20" s="41">
        <f>+VLOOKUP(B20,General!$A$2:$I$28,8,FALSE)</f>
        <v>3</v>
      </c>
      <c r="J20" s="50"/>
      <c r="K20" s="43">
        <f>+VLOOKUP(B20,General!$A$2:$I$28,9,FALSE)</f>
        <v>43465</v>
      </c>
      <c r="L20" s="44" t="str">
        <f>+VLOOKUP(B20,General!$A$2:$N$28,10,FALSE)</f>
        <v>Si</v>
      </c>
      <c r="M20" s="44" t="str">
        <f>+VLOOKUP(B20,General!$A$2:$N$28,11,FALSE)</f>
        <v>Si</v>
      </c>
      <c r="N20" s="44">
        <f>+VLOOKUP(B20,General!$A$2:$N$28,12,FALSE)</f>
        <v>0</v>
      </c>
      <c r="O20" s="44">
        <f>+VLOOKUP(B20,General!$A$2:$N$28,13,FALSE)</f>
        <v>0</v>
      </c>
      <c r="P20" s="44">
        <f>+VLOOKUP(B20,General!$A$2:$N$28,14,FALSE)</f>
        <v>0</v>
      </c>
    </row>
    <row r="21" spans="1:16" x14ac:dyDescent="0.3">
      <c r="A21" s="22">
        <v>20</v>
      </c>
      <c r="B21">
        <v>23</v>
      </c>
      <c r="C21" s="22" t="str">
        <f>+VLOOKUP(B21,General!$A$2:$I$28,2,FALSE)</f>
        <v>Teatro Colón</v>
      </c>
      <c r="D21" s="45" t="str">
        <f>+VLOOKUP(B21,General!$A$2:$I$28,3,FALSE)</f>
        <v>Ciudad</v>
      </c>
      <c r="E21" s="45">
        <f>+VLOOKUP(B21,General!$A$2:$I$28,4,FALSE)</f>
        <v>0</v>
      </c>
      <c r="F21" s="45" t="str">
        <f>+VLOOKUP(B21,General!$A$2:$I$28,5,FALSE)</f>
        <v>Todos</v>
      </c>
      <c r="G21" s="22">
        <f>+VLOOKUP(B21,General!$A$2:$I$28,6,FALSE)</f>
        <v>0</v>
      </c>
      <c r="H21" s="45">
        <f>+VLOOKUP(B21,General!$A$2:$I$28,7,FALSE)</f>
        <v>0</v>
      </c>
      <c r="I21" s="22">
        <f>+VLOOKUP(B21,General!$A$2:$I$28,8,FALSE)</f>
        <v>12</v>
      </c>
      <c r="J21" s="47"/>
      <c r="K21" s="39">
        <f>+VLOOKUP(B21,General!$A$2:$I$28,9,FALSE)</f>
        <v>43434</v>
      </c>
      <c r="L21" s="45" t="str">
        <f>+VLOOKUP(B21,General!$A$2:$N$28,10,FALSE)</f>
        <v>Si</v>
      </c>
      <c r="M21" s="45" t="str">
        <f>+VLOOKUP(B21,General!$A$2:$N$28,11,FALSE)</f>
        <v>Si</v>
      </c>
      <c r="N21" s="45">
        <f>+VLOOKUP(B21,General!$A$2:$N$28,12,FALSE)</f>
        <v>0</v>
      </c>
      <c r="O21" s="45">
        <f>+VLOOKUP(B21,General!$A$2:$N$28,13,FALSE)</f>
        <v>0</v>
      </c>
      <c r="P21" s="45">
        <f>+VLOOKUP(B21,General!$A$2:$N$28,14,FALSE)</f>
        <v>0</v>
      </c>
    </row>
    <row r="22" spans="1:16" x14ac:dyDescent="0.3">
      <c r="A22" s="41">
        <v>21</v>
      </c>
      <c r="B22" s="42">
        <v>28</v>
      </c>
      <c r="C22" s="41" t="str">
        <f>+VLOOKUP(B22,General!$A$2:$I$28,2,FALSE)</f>
        <v>Vonplay</v>
      </c>
      <c r="D22" s="44" t="str">
        <f>+VLOOKUP(B22,General!$A$2:$I$28,3,FALSE)</f>
        <v>HSBC</v>
      </c>
      <c r="E22" s="44">
        <f>+VLOOKUP(B22,General!$A$2:$I$28,4,FALSE)</f>
        <v>0</v>
      </c>
      <c r="F22" s="44" t="str">
        <f>+VLOOKUP(B22,General!$A$2:$I$28,5,FALSE)</f>
        <v>Todos</v>
      </c>
      <c r="G22" s="41">
        <f>+VLOOKUP(B22,General!$A$2:$I$28,6,FALSE)</f>
        <v>15</v>
      </c>
      <c r="H22" s="44">
        <f>+VLOOKUP(B22,General!$A$2:$I$28,7,FALSE)</f>
        <v>0</v>
      </c>
      <c r="I22" s="41">
        <f>+VLOOKUP(B22,General!$A$2:$I$28,8,FALSE)</f>
        <v>3</v>
      </c>
      <c r="J22" s="50"/>
      <c r="K22" s="43">
        <f>+VLOOKUP(B22,General!$A$2:$I$28,9,FALSE)</f>
        <v>43496</v>
      </c>
      <c r="L22" s="44" t="str">
        <f>+VLOOKUP(B22,General!$A$2:$N$28,10,FALSE)</f>
        <v>Si</v>
      </c>
      <c r="M22" s="44">
        <f>+VLOOKUP(B22,General!$A$2:$N$28,11,FALSE)</f>
        <v>0</v>
      </c>
      <c r="N22" s="44">
        <f>+VLOOKUP(B22,General!$A$2:$N$28,12,FALSE)</f>
        <v>0</v>
      </c>
      <c r="O22" s="44">
        <f>+VLOOKUP(B22,General!$A$2:$N$28,13,FALSE)</f>
        <v>0</v>
      </c>
      <c r="P22" s="44">
        <f>+VLOOKUP(B22,General!$A$2:$N$28,14,FALSE)</f>
        <v>0</v>
      </c>
    </row>
    <row r="23" spans="1:16" x14ac:dyDescent="0.3">
      <c r="A23" s="22">
        <v>22</v>
      </c>
      <c r="B23">
        <v>33</v>
      </c>
      <c r="C23" s="22" t="str">
        <f>+VLOOKUP(B23,General!$A$2:$I$28,2,FALSE)</f>
        <v>Joss Stone</v>
      </c>
      <c r="D23" s="45" t="str">
        <f>+VLOOKUP(B23,General!$A$2:$I$28,3,FALSE)</f>
        <v>Santander</v>
      </c>
      <c r="E23" s="45">
        <f>+VLOOKUP(B23,General!$A$2:$I$28,4,FALSE)</f>
        <v>0</v>
      </c>
      <c r="F23" s="45" t="str">
        <f>+VLOOKUP(B23,General!$A$2:$I$28,5,FALSE)</f>
        <v>Todos</v>
      </c>
      <c r="G23" s="22">
        <f>+VLOOKUP(B23,General!$A$2:$I$28,6,FALSE)</f>
        <v>0</v>
      </c>
      <c r="H23" s="45">
        <f>+VLOOKUP(B23,General!$A$2:$I$28,7,FALSE)</f>
        <v>0</v>
      </c>
      <c r="I23" s="22">
        <f>+VLOOKUP(B23,General!$A$2:$I$28,8,FALSE)</f>
        <v>3</v>
      </c>
      <c r="J23" s="47"/>
      <c r="K23" s="39">
        <v>43437</v>
      </c>
      <c r="L23" s="45" t="str">
        <f>+VLOOKUP(B23,General!$A$2:$N$28,10,FALSE)</f>
        <v>Si</v>
      </c>
      <c r="M23" s="45">
        <f>+VLOOKUP(B23,General!$A$2:$N$28,11,FALSE)</f>
        <v>0</v>
      </c>
      <c r="N23" s="45" t="str">
        <f>+VLOOKUP(B23,General!$A$2:$N$28,12,FALSE)</f>
        <v>Si</v>
      </c>
      <c r="O23" s="45">
        <f>+VLOOKUP(B23,General!$A$2:$N$28,13,FALSE)</f>
        <v>0</v>
      </c>
      <c r="P23" s="45" t="str">
        <f>+VLOOKUP(B23,General!$A$2:$N$28,14,FALSE)</f>
        <v>Entradas para funcion en teatro colón</v>
      </c>
    </row>
    <row r="24" spans="1:16" x14ac:dyDescent="0.3">
      <c r="A24" s="41">
        <v>23</v>
      </c>
      <c r="B24" s="42">
        <v>14</v>
      </c>
      <c r="C24" s="41" t="str">
        <f>+VLOOKUP(B24,General!$A$2:$I$28,2,FALSE)</f>
        <v>Cines</v>
      </c>
      <c r="D24" s="44" t="str">
        <f>+VLOOKUP(B24,General!$A$2:$I$28,3,FALSE)</f>
        <v>Comafi</v>
      </c>
      <c r="E24" s="44">
        <f>+VLOOKUP(B24,General!$A$2:$I$28,4,FALSE)</f>
        <v>0</v>
      </c>
      <c r="F24" s="44" t="str">
        <f>+VLOOKUP(B24,General!$A$2:$I$28,5,FALSE)</f>
        <v>Jueves</v>
      </c>
      <c r="G24" s="41">
        <f>+VLOOKUP(B24,General!$A$2:$I$28,6,FALSE)</f>
        <v>20</v>
      </c>
      <c r="H24" s="44">
        <f>+VLOOKUP(B24,General!$A$2:$I$28,7,FALSE)</f>
        <v>0</v>
      </c>
      <c r="I24" s="41" t="str">
        <f>+VLOOKUP(B24,General!$A$2:$I$28,8,FALSE)</f>
        <v>?</v>
      </c>
      <c r="J24" s="50"/>
      <c r="K24" s="43">
        <f>+VLOOKUP(B24,General!$A$2:$I$28,9,FALSE)</f>
        <v>43496</v>
      </c>
      <c r="L24" s="44" t="str">
        <f>+VLOOKUP(B24,General!$A$2:$N$28,10,FALSE)</f>
        <v>Si</v>
      </c>
      <c r="M24" s="44" t="str">
        <f>+VLOOKUP(B24,General!$A$2:$N$28,11,FALSE)</f>
        <v>Si</v>
      </c>
      <c r="N24" s="44">
        <f>+VLOOKUP(B24,General!$A$2:$N$28,12,FALSE)</f>
        <v>0</v>
      </c>
      <c r="O24" s="44">
        <f>+VLOOKUP(B24,General!$A$2:$N$28,13,FALSE)</f>
        <v>0</v>
      </c>
      <c r="P24" s="44">
        <f>+VLOOKUP(B24,General!$A$2:$N$28,14,FALSE)</f>
        <v>0</v>
      </c>
    </row>
    <row r="25" spans="1:16" x14ac:dyDescent="0.3">
      <c r="A25" s="22">
        <v>24</v>
      </c>
      <c r="B25">
        <v>19</v>
      </c>
      <c r="C25" s="22" t="str">
        <f>+VLOOKUP(B25,General!$A$2:$I$28,2,FALSE)</f>
        <v>ND Teatro</v>
      </c>
      <c r="D25" s="45" t="str">
        <f>+VLOOKUP(B25,General!$A$2:$I$28,3,FALSE)</f>
        <v>Nación</v>
      </c>
      <c r="E25" s="45">
        <f>+VLOOKUP(B25,General!$A$2:$I$28,4,FALSE)</f>
        <v>0</v>
      </c>
      <c r="F25" s="45" t="str">
        <f>+VLOOKUP(B25,General!$A$2:$I$28,5,FALSE)</f>
        <v>Todos</v>
      </c>
      <c r="G25" s="22">
        <f>+VLOOKUP(B25,General!$A$2:$I$28,6,FALSE)</f>
        <v>10</v>
      </c>
      <c r="H25" s="45">
        <f>+VLOOKUP(B25,General!$A$2:$I$28,7,FALSE)</f>
        <v>0</v>
      </c>
      <c r="I25" s="22">
        <f>+VLOOKUP(B25,General!$A$2:$I$28,8,FALSE)</f>
        <v>3</v>
      </c>
      <c r="J25" s="47"/>
      <c r="K25" s="39">
        <f>+VLOOKUP(B25,General!$A$2:$I$28,9,FALSE)</f>
        <v>43465</v>
      </c>
      <c r="L25" s="45" t="str">
        <f>+VLOOKUP(B25,General!$A$2:$N$28,10,FALSE)</f>
        <v>Si</v>
      </c>
      <c r="M25" s="45" t="str">
        <f>+VLOOKUP(B25,General!$A$2:$N$28,11,FALSE)</f>
        <v>Si</v>
      </c>
      <c r="N25" s="45">
        <f>+VLOOKUP(B25,General!$A$2:$N$28,12,FALSE)</f>
        <v>0</v>
      </c>
      <c r="O25" s="45">
        <f>+VLOOKUP(B25,General!$A$2:$N$28,13,FALSE)</f>
        <v>0</v>
      </c>
      <c r="P25" s="45">
        <f>+VLOOKUP(B25,General!$A$2:$N$28,14,FALSE)</f>
        <v>0</v>
      </c>
    </row>
    <row r="26" spans="1:16" x14ac:dyDescent="0.3">
      <c r="A26" s="41">
        <v>25</v>
      </c>
      <c r="B26" s="42">
        <v>24</v>
      </c>
      <c r="C26" s="41" t="str">
        <f>+VLOOKUP(B26,General!$A$2:$I$28,2,FALSE)</f>
        <v>Auditorio de Belgrano</v>
      </c>
      <c r="D26" s="44" t="str">
        <f>+VLOOKUP(B26,General!$A$2:$I$28,3,FALSE)</f>
        <v>Ciudad</v>
      </c>
      <c r="E26" s="44">
        <f>+VLOOKUP(B26,General!$A$2:$I$28,4,FALSE)</f>
        <v>0</v>
      </c>
      <c r="F26" s="44" t="str">
        <f>+VLOOKUP(B26,General!$A$2:$I$28,5,FALSE)</f>
        <v>Todos</v>
      </c>
      <c r="G26" s="41">
        <f>+VLOOKUP(B26,General!$A$2:$I$28,6,FALSE)</f>
        <v>20</v>
      </c>
      <c r="H26" s="44">
        <f>+VLOOKUP(B26,General!$A$2:$I$28,7,FALSE)</f>
        <v>0</v>
      </c>
      <c r="I26" s="41">
        <f>+VLOOKUP(B26,General!$A$2:$I$28,8,FALSE)</f>
        <v>3</v>
      </c>
      <c r="J26" s="50"/>
      <c r="K26" s="43">
        <f>+VLOOKUP(B26,General!$A$2:$I$28,9,FALSE)</f>
        <v>43434</v>
      </c>
      <c r="L26" s="44" t="str">
        <f>+VLOOKUP(B26,General!$A$2:$N$28,10,FALSE)</f>
        <v>Si</v>
      </c>
      <c r="M26" s="44">
        <f>+VLOOKUP(B26,General!$A$2:$N$28,11,FALSE)</f>
        <v>0</v>
      </c>
      <c r="N26" s="44">
        <f>+VLOOKUP(B26,General!$A$2:$N$28,12,FALSE)</f>
        <v>0</v>
      </c>
      <c r="O26" s="44" t="str">
        <f>+VLOOKUP(B26,General!$A$2:$N$28,13,FALSE)</f>
        <v>Si</v>
      </c>
      <c r="P26" s="44">
        <f>+VLOOKUP(B26,General!$A$2:$N$28,14,FALSE)</f>
        <v>0</v>
      </c>
    </row>
    <row r="27" spans="1:16" x14ac:dyDescent="0.3">
      <c r="A27" s="22">
        <v>26</v>
      </c>
      <c r="B27">
        <v>29</v>
      </c>
      <c r="C27" s="22" t="str">
        <f>+VLOOKUP(B27,General!$A$2:$I$28,2,FALSE)</f>
        <v>Picadilly</v>
      </c>
      <c r="D27" s="45" t="str">
        <f>+VLOOKUP(B27,General!$A$2:$I$28,3,FALSE)</f>
        <v>Ciudad</v>
      </c>
      <c r="E27" s="45">
        <f>+VLOOKUP(B27,General!$A$2:$I$28,4,FALSE)</f>
        <v>0</v>
      </c>
      <c r="F27" s="45" t="str">
        <f>+VLOOKUP(B27,General!$A$2:$I$28,5,FALSE)</f>
        <v>Todos</v>
      </c>
      <c r="G27" s="22">
        <f>+VLOOKUP(B27,General!$A$2:$I$28,6,FALSE)</f>
        <v>15</v>
      </c>
      <c r="H27" s="45">
        <f>+VLOOKUP(B27,General!$A$2:$I$28,7,FALSE)</f>
        <v>0</v>
      </c>
      <c r="I27" s="22">
        <f>+VLOOKUP(B27,General!$A$2:$I$28,8,FALSE)</f>
        <v>3</v>
      </c>
      <c r="J27" s="47"/>
      <c r="K27" s="39">
        <f>+VLOOKUP(B27,General!$A$2:$I$28,9,FALSE)</f>
        <v>43434</v>
      </c>
      <c r="L27" s="45" t="str">
        <f>+VLOOKUP(B27,General!$A$2:$N$28,10,FALSE)</f>
        <v>Si</v>
      </c>
      <c r="M27" s="45" t="str">
        <f>+VLOOKUP(B27,General!$A$2:$N$28,11,FALSE)</f>
        <v>Si</v>
      </c>
      <c r="N27" s="45">
        <f>+VLOOKUP(B27,General!$A$2:$N$28,12,FALSE)</f>
        <v>0</v>
      </c>
      <c r="O27" s="45" t="str">
        <f>+VLOOKUP(B27,General!$A$2:$N$28,13,FALSE)</f>
        <v>Si</v>
      </c>
      <c r="P27" s="45">
        <f>+VLOOKUP(B27,General!$A$2:$N$28,14,FALSE)</f>
        <v>0</v>
      </c>
    </row>
    <row r="28" spans="1:16" x14ac:dyDescent="0.3">
      <c r="A28" s="41">
        <v>27</v>
      </c>
      <c r="B28" s="42">
        <v>34</v>
      </c>
      <c r="C28" s="41" t="str">
        <f>+VLOOKUP(B28,General!$A$2:$I$28,2,FALSE)</f>
        <v>Patagonia Eventos</v>
      </c>
      <c r="D28" s="44" t="str">
        <f>+VLOOKUP(B28,General!$A$2:$I$28,3,FALSE)</f>
        <v>Nación</v>
      </c>
      <c r="E28" s="44">
        <f>+VLOOKUP(B28,General!$A$2:$I$28,4,FALSE)</f>
        <v>0</v>
      </c>
      <c r="F28" s="44" t="str">
        <f>+VLOOKUP(B28,General!$A$2:$I$28,5,FALSE)</f>
        <v>Todos</v>
      </c>
      <c r="G28" s="41">
        <f>+VLOOKUP(B28,General!$A$2:$I$28,6,FALSE)</f>
        <v>10</v>
      </c>
      <c r="H28" s="44">
        <f>+VLOOKUP(B28,General!$A$2:$I$28,7,FALSE)</f>
        <v>0</v>
      </c>
      <c r="I28" s="41">
        <f>+VLOOKUP(B28,General!$A$2:$I$28,8,FALSE)</f>
        <v>6</v>
      </c>
      <c r="J28" s="50"/>
      <c r="K28" s="43">
        <f>+VLOOKUP(B28,General!$A$2:$I$28,9,FALSE)</f>
        <v>43465</v>
      </c>
      <c r="L28" s="44" t="str">
        <f>+VLOOKUP(B28,General!$A$2:$N$28,10,FALSE)</f>
        <v>Si</v>
      </c>
      <c r="M28" s="44" t="str">
        <f>+VLOOKUP(B28,General!$A$2:$N$28,11,FALSE)</f>
        <v>Si</v>
      </c>
      <c r="N28" s="44">
        <f>+VLOOKUP(B28,General!$A$2:$N$28,12,FALSE)</f>
        <v>0</v>
      </c>
      <c r="O28" s="44">
        <f>+VLOOKUP(B28,General!$A$2:$N$28,13,FALSE)</f>
        <v>0</v>
      </c>
      <c r="P28" s="44">
        <f>+VLOOKUP(B28,General!$A$2:$N$28,14,FALSE)</f>
        <v>0</v>
      </c>
    </row>
  </sheetData>
  <autoFilter ref="A1:P28" xr:uid="{B1242BE1-D078-4110-A884-CBA7362E623C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3673F-BCC0-4873-AC6E-CAA483B952F0}">
  <sheetPr codeName="Hoja25"/>
  <dimension ref="A1:Q31"/>
  <sheetViews>
    <sheetView showGridLines="0" workbookViewId="0">
      <selection activeCell="D6" sqref="D6:D7"/>
    </sheetView>
  </sheetViews>
  <sheetFormatPr baseColWidth="10" defaultRowHeight="14.4" x14ac:dyDescent="0.3"/>
  <cols>
    <col min="3" max="3" width="16.3320312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 x14ac:dyDescent="0.3">
      <c r="A1" s="6" t="s">
        <v>8</v>
      </c>
    </row>
    <row r="3" spans="1:17" x14ac:dyDescent="0.3">
      <c r="A3" s="7" t="s">
        <v>9</v>
      </c>
    </row>
    <row r="4" spans="1:17" ht="13.95" customHeight="1" x14ac:dyDescent="0.3">
      <c r="G4" s="59" t="s">
        <v>2</v>
      </c>
      <c r="H4" s="60"/>
      <c r="I4" s="60"/>
      <c r="J4" s="60"/>
      <c r="K4" s="61"/>
      <c r="M4" s="62" t="s">
        <v>2</v>
      </c>
      <c r="N4" s="62"/>
      <c r="O4" s="62"/>
      <c r="P4" s="62"/>
      <c r="Q4" s="62"/>
    </row>
    <row r="5" spans="1:17" ht="13.95" customHeight="1" x14ac:dyDescent="0.3">
      <c r="A5" s="7" t="s">
        <v>10</v>
      </c>
      <c r="C5" s="55"/>
      <c r="D5" s="55"/>
      <c r="G5" s="56">
        <v>0.1</v>
      </c>
      <c r="H5" s="63"/>
      <c r="I5" s="64"/>
      <c r="J5" s="65"/>
      <c r="M5" s="56">
        <v>0.1</v>
      </c>
      <c r="N5" s="67"/>
      <c r="O5" s="67"/>
      <c r="P5" s="67"/>
      <c r="Q5" s="3"/>
    </row>
    <row r="6" spans="1:17" ht="13.95" customHeight="1" x14ac:dyDescent="0.3">
      <c r="C6" s="56"/>
      <c r="D6" s="57"/>
      <c r="G6" s="56"/>
      <c r="H6" s="66"/>
      <c r="I6" s="67"/>
      <c r="J6" s="68"/>
      <c r="M6" s="56"/>
      <c r="N6" s="67"/>
      <c r="O6" s="67"/>
      <c r="P6" s="67"/>
      <c r="Q6" s="3"/>
    </row>
    <row r="7" spans="1:17" ht="13.95" customHeight="1" x14ac:dyDescent="0.3">
      <c r="A7" s="7" t="s">
        <v>34</v>
      </c>
      <c r="C7" s="56"/>
      <c r="D7" s="57"/>
      <c r="G7" s="11"/>
      <c r="H7" s="69"/>
      <c r="I7" s="70"/>
      <c r="J7" s="71"/>
      <c r="M7" s="3"/>
      <c r="N7" s="67"/>
      <c r="O7" s="67"/>
      <c r="P7" s="67"/>
      <c r="Q7" s="3"/>
    </row>
    <row r="8" spans="1:17" ht="6" customHeight="1" x14ac:dyDescent="0.3">
      <c r="D8" s="2"/>
      <c r="G8" s="11"/>
      <c r="H8" s="10"/>
      <c r="I8" s="10"/>
      <c r="J8" s="10"/>
      <c r="M8" s="3"/>
      <c r="N8" s="3"/>
      <c r="O8" s="3"/>
      <c r="P8" s="3"/>
      <c r="Q8" s="3"/>
    </row>
    <row r="9" spans="1:17" ht="17.55" customHeight="1" x14ac:dyDescent="0.3">
      <c r="D9" s="2"/>
      <c r="G9" s="72" t="s">
        <v>75</v>
      </c>
      <c r="H9" s="10"/>
      <c r="I9" s="10"/>
      <c r="J9" s="10"/>
      <c r="M9" s="75" t="s">
        <v>75</v>
      </c>
      <c r="N9" s="3"/>
      <c r="O9" s="3"/>
      <c r="P9" s="3"/>
      <c r="Q9" s="3"/>
    </row>
    <row r="10" spans="1:17" ht="7.05" customHeight="1" x14ac:dyDescent="0.3">
      <c r="D10" s="4"/>
      <c r="G10" s="73"/>
      <c r="H10" s="10"/>
      <c r="I10" s="10"/>
      <c r="J10" s="10"/>
      <c r="M10" s="75"/>
      <c r="N10" s="3"/>
      <c r="O10" s="3"/>
      <c r="P10" s="3"/>
      <c r="Q10" s="3"/>
    </row>
    <row r="11" spans="1:17" ht="17.55" customHeight="1" x14ac:dyDescent="0.3">
      <c r="G11" s="73"/>
      <c r="H11" s="10"/>
      <c r="I11" s="10"/>
      <c r="J11" s="10"/>
      <c r="M11" s="75"/>
      <c r="N11" s="3"/>
      <c r="O11" s="3"/>
      <c r="P11" s="3"/>
      <c r="Q11" s="3"/>
    </row>
    <row r="12" spans="1:17" ht="9" customHeight="1" x14ac:dyDescent="0.3">
      <c r="C12" s="5"/>
      <c r="G12" s="74"/>
      <c r="H12" s="10"/>
      <c r="I12" s="10"/>
      <c r="J12" s="10"/>
      <c r="M12" s="75"/>
      <c r="N12" s="3"/>
      <c r="O12" s="3"/>
      <c r="P12" s="3"/>
      <c r="Q12" s="3"/>
    </row>
    <row r="13" spans="1:17" x14ac:dyDescent="0.3">
      <c r="A13" s="7" t="s">
        <v>38</v>
      </c>
      <c r="C13" s="58"/>
      <c r="G13" s="16"/>
    </row>
    <row r="14" spans="1:17" x14ac:dyDescent="0.3">
      <c r="C14" s="58"/>
    </row>
    <row r="27" spans="5:5" x14ac:dyDescent="0.3">
      <c r="E27" s="7" t="s">
        <v>9</v>
      </c>
    </row>
    <row r="29" spans="5:5" x14ac:dyDescent="0.3">
      <c r="E29" s="7" t="s">
        <v>10</v>
      </c>
    </row>
    <row r="31" spans="5:5" x14ac:dyDescent="0.3">
      <c r="E31" s="7" t="s">
        <v>34</v>
      </c>
    </row>
  </sheetData>
  <mergeCells count="12">
    <mergeCell ref="M4:Q4"/>
    <mergeCell ref="G5:G6"/>
    <mergeCell ref="H5:J7"/>
    <mergeCell ref="G9:G12"/>
    <mergeCell ref="M5:M6"/>
    <mergeCell ref="N5:P7"/>
    <mergeCell ref="M9:M12"/>
    <mergeCell ref="C5:D5"/>
    <mergeCell ref="C6:C7"/>
    <mergeCell ref="D6:D7"/>
    <mergeCell ref="C13:C14"/>
    <mergeCell ref="G4:K4"/>
  </mergeCells>
  <hyperlinks>
    <hyperlink ref="A1" location="Central!A1" display="Central!A1" xr:uid="{EF4E24A5-B8D3-47E1-9460-C1EF38AD09E9}"/>
    <hyperlink ref="E27" location="'logos bancos'!A1" display="'logos bancos'!A1" xr:uid="{F14896AE-984C-4B72-884A-93FB48A3B11C}"/>
    <hyperlink ref="E29" location="'logos tarjetas'!A1" display="'logos tarjetas'!A1" xr:uid="{8976FB17-25CB-4254-A6C3-A6196022936D}"/>
    <hyperlink ref="E31" location="'logo marcas'!A1" display="'logo marcas'!A1" xr:uid="{BB818ECF-C82E-45ED-9409-D40D145AEA13}"/>
    <hyperlink ref="A3" location="'logos bancos'!A1" display="'logos bancos'!A1" xr:uid="{426E7436-014A-49DA-BE3C-1B067EBB9625}"/>
    <hyperlink ref="A5" location="'logos tarjetas'!A1" display="'logos tarjetas'!A1" xr:uid="{7A780F8B-4B90-4531-B6F4-90E966DAD781}"/>
    <hyperlink ref="A7" location="'logo marcas'!A1" display="'logo marcas'!A1" xr:uid="{5FE9FCC1-6C67-4FEC-89B3-35966545BD06}"/>
    <hyperlink ref="A13" location="'Disp app'!A1" display="'Disp app'!A1" xr:uid="{A0AF3BD8-5EB9-4410-80A9-FA3946B8ED18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8CD80-0E3B-4D9B-BA38-C5609DB60B88}">
  <sheetPr codeName="Hoja26"/>
  <dimension ref="A1:Q31"/>
  <sheetViews>
    <sheetView showGridLines="0" workbookViewId="0"/>
  </sheetViews>
  <sheetFormatPr baseColWidth="10" defaultRowHeight="14.4" x14ac:dyDescent="0.3"/>
  <cols>
    <col min="3" max="3" width="15.554687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 x14ac:dyDescent="0.3">
      <c r="A1" s="6" t="s">
        <v>8</v>
      </c>
    </row>
    <row r="3" spans="1:17" x14ac:dyDescent="0.3">
      <c r="A3" s="7" t="s">
        <v>9</v>
      </c>
    </row>
    <row r="4" spans="1:17" ht="13.95" customHeight="1" x14ac:dyDescent="0.3">
      <c r="G4" s="59" t="s">
        <v>2</v>
      </c>
      <c r="H4" s="60"/>
      <c r="I4" s="60"/>
      <c r="J4" s="60"/>
      <c r="K4" s="61"/>
      <c r="M4" s="62" t="s">
        <v>2</v>
      </c>
      <c r="N4" s="62"/>
      <c r="O4" s="62"/>
      <c r="P4" s="62"/>
      <c r="Q4" s="62"/>
    </row>
    <row r="5" spans="1:17" ht="13.95" customHeight="1" x14ac:dyDescent="0.3">
      <c r="A5" s="7" t="s">
        <v>10</v>
      </c>
      <c r="C5" s="55"/>
      <c r="D5" s="55"/>
      <c r="G5" s="56">
        <v>0.15</v>
      </c>
      <c r="H5" s="63"/>
      <c r="I5" s="64"/>
      <c r="J5" s="65"/>
      <c r="M5" s="56">
        <v>0.15</v>
      </c>
      <c r="N5" s="67"/>
      <c r="O5" s="67"/>
      <c r="P5" s="67"/>
      <c r="Q5" s="3"/>
    </row>
    <row r="6" spans="1:17" ht="13.95" customHeight="1" x14ac:dyDescent="0.3">
      <c r="C6" s="56"/>
      <c r="D6" s="57"/>
      <c r="G6" s="56"/>
      <c r="H6" s="66"/>
      <c r="I6" s="67"/>
      <c r="J6" s="68"/>
      <c r="M6" s="56"/>
      <c r="N6" s="67"/>
      <c r="O6" s="67"/>
      <c r="P6" s="67"/>
      <c r="Q6" s="3"/>
    </row>
    <row r="7" spans="1:17" ht="13.95" customHeight="1" x14ac:dyDescent="0.3">
      <c r="A7" s="7" t="s">
        <v>34</v>
      </c>
      <c r="C7" s="56"/>
      <c r="D7" s="57"/>
      <c r="G7" s="11"/>
      <c r="H7" s="69"/>
      <c r="I7" s="70"/>
      <c r="J7" s="71"/>
      <c r="M7" s="3"/>
      <c r="N7" s="67"/>
      <c r="O7" s="67"/>
      <c r="P7" s="67"/>
      <c r="Q7" s="3"/>
    </row>
    <row r="8" spans="1:17" ht="6" customHeight="1" x14ac:dyDescent="0.3">
      <c r="D8" s="2"/>
      <c r="G8" s="11"/>
      <c r="H8" s="10"/>
      <c r="I8" s="10"/>
      <c r="J8" s="10"/>
      <c r="M8" s="3"/>
      <c r="N8" s="3"/>
      <c r="O8" s="3"/>
      <c r="P8" s="3"/>
      <c r="Q8" s="3"/>
    </row>
    <row r="9" spans="1:17" ht="17.55" customHeight="1" x14ac:dyDescent="0.3">
      <c r="D9" s="2"/>
      <c r="G9" s="72" t="s">
        <v>77</v>
      </c>
      <c r="H9" s="10"/>
      <c r="I9" s="10"/>
      <c r="J9" s="10"/>
      <c r="M9" s="75" t="s">
        <v>77</v>
      </c>
      <c r="N9" s="3"/>
      <c r="O9" s="3"/>
      <c r="P9" s="3"/>
      <c r="Q9" s="3"/>
    </row>
    <row r="10" spans="1:17" ht="7.05" customHeight="1" x14ac:dyDescent="0.3">
      <c r="D10" s="4"/>
      <c r="G10" s="73"/>
      <c r="H10" s="10"/>
      <c r="I10" s="10"/>
      <c r="J10" s="10"/>
      <c r="M10" s="75"/>
      <c r="N10" s="3"/>
      <c r="O10" s="3"/>
      <c r="P10" s="3"/>
      <c r="Q10" s="3"/>
    </row>
    <row r="11" spans="1:17" ht="17.55" customHeight="1" x14ac:dyDescent="0.3">
      <c r="C11" s="5"/>
      <c r="G11" s="73"/>
      <c r="H11" s="10"/>
      <c r="I11" s="10"/>
      <c r="J11" s="10"/>
      <c r="M11" s="75"/>
      <c r="N11" s="3"/>
      <c r="O11" s="3"/>
      <c r="P11" s="3"/>
      <c r="Q11" s="3"/>
    </row>
    <row r="12" spans="1:17" ht="9" customHeight="1" x14ac:dyDescent="0.3">
      <c r="C12" s="58"/>
      <c r="G12" s="74"/>
      <c r="H12" s="10"/>
      <c r="I12" s="10"/>
      <c r="J12" s="10"/>
      <c r="M12" s="75"/>
      <c r="N12" s="3"/>
      <c r="O12" s="3"/>
      <c r="P12" s="3"/>
      <c r="Q12" s="3"/>
    </row>
    <row r="13" spans="1:17" x14ac:dyDescent="0.3">
      <c r="A13" s="7" t="s">
        <v>38</v>
      </c>
      <c r="C13" s="58"/>
      <c r="G13" s="16"/>
    </row>
    <row r="27" spans="5:5" x14ac:dyDescent="0.3">
      <c r="E27" s="7" t="s">
        <v>9</v>
      </c>
    </row>
    <row r="29" spans="5:5" x14ac:dyDescent="0.3">
      <c r="E29" s="7" t="s">
        <v>10</v>
      </c>
    </row>
    <row r="31" spans="5:5" x14ac:dyDescent="0.3">
      <c r="E31" s="7" t="s">
        <v>34</v>
      </c>
    </row>
  </sheetData>
  <mergeCells count="12">
    <mergeCell ref="M4:Q4"/>
    <mergeCell ref="G5:G6"/>
    <mergeCell ref="H5:J7"/>
    <mergeCell ref="G9:G12"/>
    <mergeCell ref="M5:M6"/>
    <mergeCell ref="N5:P7"/>
    <mergeCell ref="M9:M12"/>
    <mergeCell ref="C5:D5"/>
    <mergeCell ref="C6:C7"/>
    <mergeCell ref="D6:D7"/>
    <mergeCell ref="C12:C13"/>
    <mergeCell ref="G4:K4"/>
  </mergeCells>
  <hyperlinks>
    <hyperlink ref="A1" location="Central!A1" display="Central!A1" xr:uid="{5EE89616-CEE9-48DA-8A0D-CBABCDCB425A}"/>
    <hyperlink ref="E27" location="'logos bancos'!A1" display="'logos bancos'!A1" xr:uid="{21F7579D-5B6B-4B97-9EA5-48C2364336BE}"/>
    <hyperlink ref="E29" location="'logos tarjetas'!A1" display="'logos tarjetas'!A1" xr:uid="{BC188DB0-2103-421F-A66A-D340BD41D103}"/>
    <hyperlink ref="E31" location="'logo marcas'!A1" display="'logo marcas'!A1" xr:uid="{2D344403-387E-45D7-B5D2-7B861B89052D}"/>
    <hyperlink ref="A3" location="'logos bancos'!A1" display="'logos bancos'!A1" xr:uid="{68AF15E8-A8FD-4B84-8E22-61591C02DFA3}"/>
    <hyperlink ref="A5" location="'logos tarjetas'!A1" display="'logos tarjetas'!A1" xr:uid="{418F798E-661B-4EA0-BC19-CE949D6CDC2C}"/>
    <hyperlink ref="A7" location="'logo marcas'!A1" display="'logo marcas'!A1" xr:uid="{8A126BE9-6447-408B-99A8-9A32C6D61B37}"/>
    <hyperlink ref="A13" location="'Disp app'!A1" display="'Disp app'!A1" xr:uid="{7C658524-6B6D-4129-934C-8DFF6CEEFF3A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BC9D2-2CDE-47CF-80BB-14707A2A8D73}">
  <sheetPr codeName="Hoja27"/>
  <dimension ref="A1:Q31"/>
  <sheetViews>
    <sheetView showGridLines="0" workbookViewId="0"/>
  </sheetViews>
  <sheetFormatPr baseColWidth="10" defaultRowHeight="14.4" x14ac:dyDescent="0.3"/>
  <cols>
    <col min="3" max="3" width="18.554687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 x14ac:dyDescent="0.3">
      <c r="A1" s="6" t="s">
        <v>8</v>
      </c>
    </row>
    <row r="3" spans="1:17" x14ac:dyDescent="0.3">
      <c r="A3" s="7" t="s">
        <v>9</v>
      </c>
    </row>
    <row r="4" spans="1:17" ht="13.95" customHeight="1" x14ac:dyDescent="0.3">
      <c r="G4" s="59" t="s">
        <v>2</v>
      </c>
      <c r="H4" s="60"/>
      <c r="I4" s="60"/>
      <c r="J4" s="60"/>
      <c r="K4" s="61"/>
      <c r="M4" s="62" t="s">
        <v>2</v>
      </c>
      <c r="N4" s="62"/>
      <c r="O4" s="62"/>
      <c r="P4" s="62"/>
      <c r="Q4" s="62"/>
    </row>
    <row r="5" spans="1:17" ht="13.95" customHeight="1" x14ac:dyDescent="0.3">
      <c r="A5" s="7" t="s">
        <v>10</v>
      </c>
      <c r="C5" s="55"/>
      <c r="D5" s="55"/>
      <c r="G5" s="56">
        <v>0.15</v>
      </c>
      <c r="H5" s="63"/>
      <c r="I5" s="64"/>
      <c r="J5" s="65"/>
      <c r="M5" s="56">
        <v>0.15</v>
      </c>
      <c r="N5" s="67"/>
      <c r="O5" s="67"/>
      <c r="P5" s="67"/>
      <c r="Q5" s="3"/>
    </row>
    <row r="6" spans="1:17" ht="13.95" customHeight="1" x14ac:dyDescent="0.3">
      <c r="C6" s="56"/>
      <c r="D6" s="57"/>
      <c r="G6" s="56"/>
      <c r="H6" s="66"/>
      <c r="I6" s="67"/>
      <c r="J6" s="68"/>
      <c r="M6" s="56"/>
      <c r="N6" s="67"/>
      <c r="O6" s="67"/>
      <c r="P6" s="67"/>
      <c r="Q6" s="3"/>
    </row>
    <row r="7" spans="1:17" ht="13.95" customHeight="1" x14ac:dyDescent="0.3">
      <c r="A7" s="7" t="s">
        <v>34</v>
      </c>
      <c r="C7" s="56"/>
      <c r="D7" s="57"/>
      <c r="G7" s="11"/>
      <c r="H7" s="69"/>
      <c r="I7" s="70"/>
      <c r="J7" s="71"/>
      <c r="M7" s="3"/>
      <c r="N7" s="67"/>
      <c r="O7" s="67"/>
      <c r="P7" s="67"/>
      <c r="Q7" s="3"/>
    </row>
    <row r="8" spans="1:17" ht="6" customHeight="1" x14ac:dyDescent="0.3">
      <c r="D8" s="2"/>
      <c r="G8" s="11"/>
      <c r="H8" s="10"/>
      <c r="I8" s="10"/>
      <c r="J8" s="10"/>
      <c r="M8" s="3"/>
      <c r="N8" s="3"/>
      <c r="O8" s="3"/>
      <c r="P8" s="3"/>
      <c r="Q8" s="3"/>
    </row>
    <row r="9" spans="1:17" ht="17.55" customHeight="1" x14ac:dyDescent="0.3">
      <c r="D9" s="2"/>
      <c r="G9" s="72" t="s">
        <v>76</v>
      </c>
      <c r="H9" s="10"/>
      <c r="I9" s="10"/>
      <c r="J9" s="10"/>
      <c r="M9" s="75" t="s">
        <v>76</v>
      </c>
      <c r="N9" s="3"/>
      <c r="O9" s="3"/>
      <c r="P9" s="3"/>
      <c r="Q9" s="3"/>
    </row>
    <row r="10" spans="1:17" ht="7.05" customHeight="1" x14ac:dyDescent="0.3">
      <c r="D10" s="4"/>
      <c r="G10" s="73"/>
      <c r="H10" s="10"/>
      <c r="I10" s="10"/>
      <c r="J10" s="10"/>
      <c r="M10" s="75"/>
      <c r="N10" s="3"/>
      <c r="O10" s="3"/>
      <c r="P10" s="3"/>
      <c r="Q10" s="3"/>
    </row>
    <row r="11" spans="1:17" ht="17.55" customHeight="1" x14ac:dyDescent="0.3">
      <c r="G11" s="73"/>
      <c r="H11" s="10"/>
      <c r="I11" s="10"/>
      <c r="J11" s="10"/>
      <c r="M11" s="75"/>
      <c r="N11" s="3"/>
      <c r="O11" s="3"/>
      <c r="P11" s="3"/>
      <c r="Q11" s="3"/>
    </row>
    <row r="12" spans="1:17" ht="9" customHeight="1" x14ac:dyDescent="0.3">
      <c r="C12" s="5"/>
      <c r="G12" s="74"/>
      <c r="H12" s="10"/>
      <c r="I12" s="10"/>
      <c r="J12" s="10"/>
      <c r="M12" s="75"/>
      <c r="N12" s="3"/>
      <c r="O12" s="3"/>
      <c r="P12" s="3"/>
      <c r="Q12" s="3"/>
    </row>
    <row r="13" spans="1:17" x14ac:dyDescent="0.3">
      <c r="A13" s="7" t="s">
        <v>38</v>
      </c>
      <c r="C13" s="58"/>
      <c r="G13" s="16"/>
    </row>
    <row r="14" spans="1:17" x14ac:dyDescent="0.3">
      <c r="C14" s="58"/>
    </row>
    <row r="27" spans="5:5" x14ac:dyDescent="0.3">
      <c r="E27" s="7" t="s">
        <v>9</v>
      </c>
    </row>
    <row r="29" spans="5:5" x14ac:dyDescent="0.3">
      <c r="E29" s="7" t="s">
        <v>10</v>
      </c>
    </row>
    <row r="31" spans="5:5" x14ac:dyDescent="0.3">
      <c r="E31" s="7" t="s">
        <v>34</v>
      </c>
    </row>
  </sheetData>
  <mergeCells count="12">
    <mergeCell ref="M4:Q4"/>
    <mergeCell ref="G5:G6"/>
    <mergeCell ref="H5:J7"/>
    <mergeCell ref="G9:G12"/>
    <mergeCell ref="M5:M6"/>
    <mergeCell ref="N5:P7"/>
    <mergeCell ref="M9:M12"/>
    <mergeCell ref="C5:D5"/>
    <mergeCell ref="C6:C7"/>
    <mergeCell ref="D6:D7"/>
    <mergeCell ref="C13:C14"/>
    <mergeCell ref="G4:K4"/>
  </mergeCells>
  <hyperlinks>
    <hyperlink ref="A1" location="Central!A1" display="Central!A1" xr:uid="{0ED21C2D-A236-46A3-A212-697DB45A7042}"/>
    <hyperlink ref="E27" location="'logos bancos'!A1" display="'logos bancos'!A1" xr:uid="{102EBE17-67CE-492E-923E-D1DBA8C7C9FE}"/>
    <hyperlink ref="E29" location="'logos tarjetas'!A1" display="'logos tarjetas'!A1" xr:uid="{22B48206-0DFD-48F5-91D4-5C27FD1C656C}"/>
    <hyperlink ref="E31" location="'logo marcas'!A1" display="'logo marcas'!A1" xr:uid="{FA0A5F3F-4ACE-4D8D-B589-03C1EC1C5225}"/>
    <hyperlink ref="A3" location="'logos bancos'!A1" display="'logos bancos'!A1" xr:uid="{5470CAF6-E2B7-4B31-8B8E-227A1A2FEF1C}"/>
    <hyperlink ref="A5" location="'logos tarjetas'!A1" display="'logos tarjetas'!A1" xr:uid="{F90D3713-A643-424F-B6ED-35A1FE4346AC}"/>
    <hyperlink ref="A7" location="'logo marcas'!A1" display="'logo marcas'!A1" xr:uid="{5F1E5ECA-5493-4C86-AC86-F15BF09167F3}"/>
    <hyperlink ref="A13" location="'Disp app'!A1" display="'Disp app'!A1" xr:uid="{EB00742A-2B06-4BFE-9C45-63801B0230E8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BDB6B-E686-4E22-89BA-F4117491F7EF}">
  <sheetPr codeName="Hoja28"/>
  <dimension ref="A1:Q31"/>
  <sheetViews>
    <sheetView showGridLines="0" workbookViewId="0"/>
  </sheetViews>
  <sheetFormatPr baseColWidth="10" defaultRowHeight="14.4" x14ac:dyDescent="0.3"/>
  <cols>
    <col min="3" max="3" width="16.8867187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 x14ac:dyDescent="0.3">
      <c r="A1" s="6" t="s">
        <v>8</v>
      </c>
    </row>
    <row r="3" spans="1:17" x14ac:dyDescent="0.3">
      <c r="A3" s="7" t="s">
        <v>9</v>
      </c>
    </row>
    <row r="4" spans="1:17" ht="13.95" customHeight="1" x14ac:dyDescent="0.3">
      <c r="G4" s="59" t="s">
        <v>2</v>
      </c>
      <c r="H4" s="60"/>
      <c r="I4" s="60"/>
      <c r="J4" s="60"/>
      <c r="K4" s="61"/>
      <c r="M4" s="62" t="s">
        <v>2</v>
      </c>
      <c r="N4" s="62"/>
      <c r="O4" s="62"/>
      <c r="P4" s="62"/>
      <c r="Q4" s="62"/>
    </row>
    <row r="5" spans="1:17" ht="13.95" customHeight="1" x14ac:dyDescent="0.3">
      <c r="A5" s="7" t="s">
        <v>10</v>
      </c>
      <c r="C5" s="55"/>
      <c r="D5" s="55"/>
      <c r="G5" s="76" t="s">
        <v>84</v>
      </c>
      <c r="H5" s="63"/>
      <c r="I5" s="64"/>
      <c r="J5" s="65"/>
      <c r="M5" s="56" t="s">
        <v>84</v>
      </c>
      <c r="N5" s="67"/>
      <c r="O5" s="67"/>
      <c r="P5" s="67"/>
      <c r="Q5" s="3"/>
    </row>
    <row r="6" spans="1:17" ht="13.95" customHeight="1" x14ac:dyDescent="0.3">
      <c r="C6" s="56"/>
      <c r="D6" s="57"/>
      <c r="G6" s="76"/>
      <c r="H6" s="66"/>
      <c r="I6" s="67"/>
      <c r="J6" s="68"/>
      <c r="M6" s="56"/>
      <c r="N6" s="67"/>
      <c r="O6" s="67"/>
      <c r="P6" s="67"/>
      <c r="Q6" s="3"/>
    </row>
    <row r="7" spans="1:17" ht="13.95" customHeight="1" x14ac:dyDescent="0.3">
      <c r="A7" s="7" t="s">
        <v>34</v>
      </c>
      <c r="C7" s="56"/>
      <c r="D7" s="57"/>
      <c r="G7" s="77"/>
      <c r="H7" s="69"/>
      <c r="I7" s="70"/>
      <c r="J7" s="71"/>
      <c r="M7" s="56"/>
      <c r="N7" s="67"/>
      <c r="O7" s="67"/>
      <c r="P7" s="67"/>
      <c r="Q7" s="3"/>
    </row>
    <row r="8" spans="1:17" ht="6" customHeight="1" x14ac:dyDescent="0.3">
      <c r="D8" s="2"/>
      <c r="G8" s="11"/>
      <c r="H8" s="10"/>
      <c r="I8" s="10"/>
      <c r="J8" s="10"/>
      <c r="M8" s="3"/>
      <c r="N8" s="3"/>
      <c r="O8" s="3"/>
      <c r="P8" s="3"/>
      <c r="Q8" s="3"/>
    </row>
    <row r="9" spans="1:17" ht="17.55" customHeight="1" x14ac:dyDescent="0.3">
      <c r="D9" s="2"/>
      <c r="G9" s="72" t="s">
        <v>83</v>
      </c>
      <c r="H9" s="10"/>
      <c r="I9" s="10"/>
      <c r="J9" s="10"/>
      <c r="M9" s="75" t="s">
        <v>83</v>
      </c>
      <c r="N9" s="3"/>
      <c r="O9" s="3"/>
      <c r="P9" s="3"/>
      <c r="Q9" s="3"/>
    </row>
    <row r="10" spans="1:17" ht="7.05" customHeight="1" x14ac:dyDescent="0.3">
      <c r="D10" s="4"/>
      <c r="G10" s="73"/>
      <c r="H10" s="10"/>
      <c r="I10" s="10"/>
      <c r="J10" s="10"/>
      <c r="M10" s="75"/>
      <c r="N10" s="3"/>
      <c r="O10" s="3"/>
      <c r="P10" s="3"/>
      <c r="Q10" s="3"/>
    </row>
    <row r="11" spans="1:17" ht="17.55" customHeight="1" x14ac:dyDescent="0.3">
      <c r="G11" s="73"/>
      <c r="H11" s="10"/>
      <c r="I11" s="10"/>
      <c r="J11" s="10"/>
      <c r="M11" s="75"/>
      <c r="N11" s="3"/>
      <c r="O11" s="3"/>
      <c r="P11" s="3"/>
      <c r="Q11" s="3"/>
    </row>
    <row r="12" spans="1:17" ht="9" customHeight="1" x14ac:dyDescent="0.3">
      <c r="G12" s="74"/>
      <c r="H12" s="10"/>
      <c r="I12" s="10"/>
      <c r="J12" s="10"/>
      <c r="M12" s="75"/>
      <c r="N12" s="3"/>
      <c r="O12" s="3"/>
      <c r="P12" s="3"/>
      <c r="Q12" s="3"/>
    </row>
    <row r="13" spans="1:17" x14ac:dyDescent="0.3">
      <c r="A13" s="7" t="s">
        <v>38</v>
      </c>
      <c r="G13" s="16"/>
    </row>
    <row r="14" spans="1:17" x14ac:dyDescent="0.3">
      <c r="C14" s="5"/>
    </row>
    <row r="15" spans="1:17" x14ac:dyDescent="0.3">
      <c r="C15" s="9"/>
    </row>
    <row r="16" spans="1:17" x14ac:dyDescent="0.3">
      <c r="C16" s="9"/>
    </row>
    <row r="29" spans="5:5" x14ac:dyDescent="0.3">
      <c r="E29" s="7" t="s">
        <v>10</v>
      </c>
    </row>
    <row r="31" spans="5:5" x14ac:dyDescent="0.3">
      <c r="E31" s="7" t="s">
        <v>34</v>
      </c>
    </row>
  </sheetData>
  <mergeCells count="11">
    <mergeCell ref="G4:K4"/>
    <mergeCell ref="M4:Q4"/>
    <mergeCell ref="H5:J7"/>
    <mergeCell ref="G5:G7"/>
    <mergeCell ref="M5:M7"/>
    <mergeCell ref="G9:G12"/>
    <mergeCell ref="N5:P7"/>
    <mergeCell ref="M9:M12"/>
    <mergeCell ref="C5:D5"/>
    <mergeCell ref="C6:C7"/>
    <mergeCell ref="D6:D7"/>
  </mergeCells>
  <hyperlinks>
    <hyperlink ref="A1" location="Central!A1" display="Central!A1" xr:uid="{4508D16B-B1DA-4707-8C65-37B419C995E4}"/>
    <hyperlink ref="E29" location="'logos tarjetas'!A1" display="'logos tarjetas'!A1" xr:uid="{BC0E49D5-9365-4C6E-972D-C619F6960BA2}"/>
    <hyperlink ref="E31" location="'logo marcas'!A1" display="'logo marcas'!A1" xr:uid="{986C4257-9D4D-435D-9147-93882F00C69F}"/>
    <hyperlink ref="A3" location="'logos bancos'!A1" display="'logos bancos'!A1" xr:uid="{254885FF-AC98-4CBB-8A64-C7B4350B339B}"/>
    <hyperlink ref="A5" location="'logos tarjetas'!A1" display="'logos tarjetas'!A1" xr:uid="{1DA1530D-E3C4-4286-ACC0-5F15D79E73B3}"/>
    <hyperlink ref="A7" location="'logo marcas'!A1" display="'logo marcas'!A1" xr:uid="{CD967F6D-37EE-4441-89E5-D53F1F5A4F67}"/>
    <hyperlink ref="A13" location="'Disp app'!A1" display="'Disp app'!A1" xr:uid="{A4DE4CA2-0E6B-4A1B-9510-EEE771541055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C5E1F-D20F-4606-8274-398341533CCE}">
  <sheetPr codeName="Hoja29"/>
  <dimension ref="A1:Q31"/>
  <sheetViews>
    <sheetView showGridLines="0" workbookViewId="0"/>
  </sheetViews>
  <sheetFormatPr baseColWidth="10" defaultRowHeight="14.4" x14ac:dyDescent="0.3"/>
  <cols>
    <col min="3" max="3" width="15.7773437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 x14ac:dyDescent="0.3">
      <c r="A1" s="6" t="s">
        <v>8</v>
      </c>
    </row>
    <row r="3" spans="1:17" x14ac:dyDescent="0.3">
      <c r="A3" s="7" t="s">
        <v>9</v>
      </c>
    </row>
    <row r="4" spans="1:17" ht="13.95" customHeight="1" x14ac:dyDescent="0.3">
      <c r="G4" s="59" t="s">
        <v>2</v>
      </c>
      <c r="H4" s="60"/>
      <c r="I4" s="60"/>
      <c r="J4" s="60"/>
      <c r="K4" s="61"/>
      <c r="M4" s="62" t="s">
        <v>2</v>
      </c>
      <c r="N4" s="62"/>
      <c r="O4" s="62"/>
      <c r="P4" s="62"/>
      <c r="Q4" s="62"/>
    </row>
    <row r="5" spans="1:17" ht="13.95" customHeight="1" x14ac:dyDescent="0.3">
      <c r="A5" s="7" t="s">
        <v>10</v>
      </c>
      <c r="C5" s="55"/>
      <c r="D5" s="55"/>
      <c r="G5" s="76" t="s">
        <v>84</v>
      </c>
      <c r="H5" s="63"/>
      <c r="I5" s="64"/>
      <c r="J5" s="65"/>
      <c r="M5" s="56" t="s">
        <v>84</v>
      </c>
      <c r="N5" s="67"/>
      <c r="O5" s="67"/>
      <c r="P5" s="67"/>
      <c r="Q5" s="3"/>
    </row>
    <row r="6" spans="1:17" ht="13.95" customHeight="1" x14ac:dyDescent="0.3">
      <c r="C6" s="56"/>
      <c r="D6" s="57"/>
      <c r="G6" s="76"/>
      <c r="H6" s="66"/>
      <c r="I6" s="67"/>
      <c r="J6" s="68"/>
      <c r="M6" s="56"/>
      <c r="N6" s="67"/>
      <c r="O6" s="67"/>
      <c r="P6" s="67"/>
      <c r="Q6" s="3"/>
    </row>
    <row r="7" spans="1:17" ht="13.95" customHeight="1" x14ac:dyDescent="0.3">
      <c r="A7" s="7" t="s">
        <v>34</v>
      </c>
      <c r="C7" s="56"/>
      <c r="D7" s="57"/>
      <c r="G7" s="77"/>
      <c r="H7" s="69"/>
      <c r="I7" s="70"/>
      <c r="J7" s="71"/>
      <c r="M7" s="56"/>
      <c r="N7" s="67"/>
      <c r="O7" s="67"/>
      <c r="P7" s="67"/>
      <c r="Q7" s="3"/>
    </row>
    <row r="8" spans="1:17" ht="6" customHeight="1" x14ac:dyDescent="0.3">
      <c r="D8" s="2"/>
      <c r="G8" s="11"/>
      <c r="H8" s="10"/>
      <c r="I8" s="10"/>
      <c r="J8" s="10"/>
      <c r="M8" s="3"/>
      <c r="N8" s="3"/>
      <c r="O8" s="3"/>
      <c r="P8" s="3"/>
      <c r="Q8" s="3"/>
    </row>
    <row r="9" spans="1:17" ht="17.55" customHeight="1" x14ac:dyDescent="0.3">
      <c r="D9" s="2"/>
      <c r="G9" s="72" t="s">
        <v>83</v>
      </c>
      <c r="H9" s="10"/>
      <c r="I9" s="10"/>
      <c r="J9" s="10"/>
      <c r="M9" s="75" t="s">
        <v>83</v>
      </c>
      <c r="N9" s="3"/>
      <c r="O9" s="3"/>
      <c r="P9" s="3"/>
      <c r="Q9" s="3"/>
    </row>
    <row r="10" spans="1:17" ht="7.05" customHeight="1" x14ac:dyDescent="0.3">
      <c r="D10" s="4"/>
      <c r="G10" s="73"/>
      <c r="H10" s="10"/>
      <c r="I10" s="10"/>
      <c r="J10" s="10"/>
      <c r="M10" s="75"/>
      <c r="N10" s="3"/>
      <c r="O10" s="3"/>
      <c r="P10" s="3"/>
      <c r="Q10" s="3"/>
    </row>
    <row r="11" spans="1:17" ht="17.55" customHeight="1" x14ac:dyDescent="0.3">
      <c r="G11" s="73"/>
      <c r="H11" s="10"/>
      <c r="I11" s="10"/>
      <c r="J11" s="10"/>
      <c r="M11" s="75"/>
      <c r="N11" s="3"/>
      <c r="O11" s="3"/>
      <c r="P11" s="3"/>
      <c r="Q11" s="3"/>
    </row>
    <row r="12" spans="1:17" ht="9" customHeight="1" x14ac:dyDescent="0.3">
      <c r="C12" s="5"/>
      <c r="G12" s="74"/>
      <c r="H12" s="10"/>
      <c r="I12" s="10"/>
      <c r="J12" s="10"/>
      <c r="M12" s="75"/>
      <c r="N12" s="3"/>
      <c r="O12" s="3"/>
      <c r="P12" s="3"/>
      <c r="Q12" s="3"/>
    </row>
    <row r="13" spans="1:17" x14ac:dyDescent="0.3">
      <c r="A13" s="7" t="s">
        <v>38</v>
      </c>
      <c r="C13" s="58"/>
      <c r="G13" s="16"/>
    </row>
    <row r="14" spans="1:17" x14ac:dyDescent="0.3">
      <c r="C14" s="58"/>
    </row>
    <row r="29" spans="5:5" x14ac:dyDescent="0.3">
      <c r="E29" s="7" t="s">
        <v>10</v>
      </c>
    </row>
    <row r="31" spans="5:5" x14ac:dyDescent="0.3">
      <c r="E31" s="7" t="s">
        <v>34</v>
      </c>
    </row>
  </sheetData>
  <mergeCells count="12">
    <mergeCell ref="M4:Q4"/>
    <mergeCell ref="H5:J7"/>
    <mergeCell ref="G9:G12"/>
    <mergeCell ref="N5:P7"/>
    <mergeCell ref="M9:M12"/>
    <mergeCell ref="G5:G7"/>
    <mergeCell ref="M5:M7"/>
    <mergeCell ref="C5:D5"/>
    <mergeCell ref="C6:C7"/>
    <mergeCell ref="D6:D7"/>
    <mergeCell ref="C13:C14"/>
    <mergeCell ref="G4:K4"/>
  </mergeCells>
  <hyperlinks>
    <hyperlink ref="A1" location="Central!A1" display="Central!A1" xr:uid="{3152754D-5D02-46B4-AAB5-8AF18ADD4439}"/>
    <hyperlink ref="E29" location="'logos tarjetas'!A1" display="'logos tarjetas'!A1" xr:uid="{3F52093E-13C4-4E7C-9C69-E7CC0B5D745D}"/>
    <hyperlink ref="E31" location="'logo marcas'!A1" display="'logo marcas'!A1" xr:uid="{620BC8ED-4E17-456C-B64A-48061A0ADC42}"/>
    <hyperlink ref="A3" location="'logos bancos'!A1" display="'logos bancos'!A1" xr:uid="{AAD56729-9F6E-4153-AFD0-0A11A8A861A8}"/>
    <hyperlink ref="A5" location="'logos tarjetas'!A1" display="'logos tarjetas'!A1" xr:uid="{489289BB-C57E-4B27-AA03-9B67196FABC0}"/>
    <hyperlink ref="A7" location="'logo marcas'!A1" display="'logo marcas'!A1" xr:uid="{9D6E00C8-C9EF-4762-8F36-4E29A08E9B5C}"/>
    <hyperlink ref="A13" location="'Disp app'!A1" display="'Disp app'!A1" xr:uid="{35060FE4-EA90-4FDC-957F-91027A99892C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D2419-8C1C-47FF-9028-7F6E1CB4E49A}">
  <sheetPr codeName="Hoja30"/>
  <dimension ref="A1:Q31"/>
  <sheetViews>
    <sheetView showGridLines="0" workbookViewId="0"/>
  </sheetViews>
  <sheetFormatPr baseColWidth="10" defaultRowHeight="14.4" x14ac:dyDescent="0.3"/>
  <cols>
    <col min="3" max="3" width="16.109375" customWidth="1"/>
    <col min="7" max="7" width="15.77734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5.77734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 x14ac:dyDescent="0.3">
      <c r="A1" s="6" t="s">
        <v>8</v>
      </c>
    </row>
    <row r="3" spans="1:17" x14ac:dyDescent="0.3">
      <c r="A3" s="7" t="s">
        <v>9</v>
      </c>
    </row>
    <row r="4" spans="1:17" ht="13.95" customHeight="1" x14ac:dyDescent="0.3">
      <c r="G4" s="59" t="s">
        <v>2</v>
      </c>
      <c r="H4" s="60"/>
      <c r="I4" s="60"/>
      <c r="J4" s="60"/>
      <c r="K4" s="61"/>
      <c r="M4" s="62" t="s">
        <v>2</v>
      </c>
      <c r="N4" s="62"/>
      <c r="O4" s="62"/>
      <c r="P4" s="62"/>
      <c r="Q4" s="62"/>
    </row>
    <row r="5" spans="1:17" ht="13.95" customHeight="1" x14ac:dyDescent="0.3">
      <c r="A5" s="7" t="s">
        <v>10</v>
      </c>
      <c r="C5" s="55"/>
      <c r="D5" s="55"/>
      <c r="G5" s="78" t="s">
        <v>86</v>
      </c>
      <c r="H5" s="63"/>
      <c r="I5" s="64"/>
      <c r="J5" s="65"/>
      <c r="M5" s="80" t="s">
        <v>86</v>
      </c>
      <c r="N5" s="67"/>
      <c r="O5" s="67"/>
      <c r="P5" s="67"/>
      <c r="Q5" s="3"/>
    </row>
    <row r="6" spans="1:17" ht="13.95" customHeight="1" x14ac:dyDescent="0.3">
      <c r="C6" s="56"/>
      <c r="D6" s="57"/>
      <c r="G6" s="78"/>
      <c r="H6" s="66"/>
      <c r="I6" s="67"/>
      <c r="J6" s="68"/>
      <c r="M6" s="80"/>
      <c r="N6" s="67"/>
      <c r="O6" s="67"/>
      <c r="P6" s="67"/>
      <c r="Q6" s="3"/>
    </row>
    <row r="7" spans="1:17" ht="13.95" customHeight="1" x14ac:dyDescent="0.3">
      <c r="A7" s="7" t="s">
        <v>34</v>
      </c>
      <c r="C7" s="56"/>
      <c r="D7" s="57"/>
      <c r="G7" s="79"/>
      <c r="H7" s="69"/>
      <c r="I7" s="70"/>
      <c r="J7" s="71"/>
      <c r="M7" s="80"/>
      <c r="N7" s="67"/>
      <c r="O7" s="67"/>
      <c r="P7" s="67"/>
      <c r="Q7" s="3"/>
    </row>
    <row r="8" spans="1:17" ht="6" customHeight="1" x14ac:dyDescent="0.3">
      <c r="D8" s="2"/>
      <c r="G8" s="11"/>
      <c r="H8" s="10"/>
      <c r="I8" s="10"/>
      <c r="J8" s="10"/>
      <c r="M8" s="3"/>
      <c r="N8" s="3"/>
      <c r="O8" s="3"/>
      <c r="P8" s="3"/>
      <c r="Q8" s="3"/>
    </row>
    <row r="9" spans="1:17" ht="17.55" customHeight="1" x14ac:dyDescent="0.3">
      <c r="D9" s="2"/>
      <c r="G9" s="72" t="s">
        <v>85</v>
      </c>
      <c r="H9" s="10"/>
      <c r="I9" s="10"/>
      <c r="J9" s="10"/>
      <c r="M9" s="75" t="s">
        <v>85</v>
      </c>
      <c r="N9" s="3"/>
      <c r="O9" s="3"/>
      <c r="P9" s="3"/>
      <c r="Q9" s="3"/>
    </row>
    <row r="10" spans="1:17" ht="7.05" customHeight="1" x14ac:dyDescent="0.3">
      <c r="D10" s="4"/>
      <c r="G10" s="73"/>
      <c r="H10" s="10"/>
      <c r="I10" s="10"/>
      <c r="J10" s="10"/>
      <c r="M10" s="75"/>
      <c r="N10" s="3"/>
      <c r="O10" s="3"/>
      <c r="P10" s="3"/>
      <c r="Q10" s="3"/>
    </row>
    <row r="11" spans="1:17" ht="17.55" customHeight="1" x14ac:dyDescent="0.3">
      <c r="C11" s="12"/>
      <c r="G11" s="73"/>
      <c r="H11" s="10"/>
      <c r="I11" s="10"/>
      <c r="J11" s="10"/>
      <c r="M11" s="75"/>
      <c r="N11" s="3"/>
      <c r="O11" s="3"/>
      <c r="P11" s="3"/>
      <c r="Q11" s="3"/>
    </row>
    <row r="12" spans="1:17" ht="9" customHeight="1" x14ac:dyDescent="0.3">
      <c r="C12" s="58"/>
      <c r="G12" s="74"/>
      <c r="H12" s="10"/>
      <c r="I12" s="10"/>
      <c r="J12" s="10"/>
      <c r="M12" s="75"/>
      <c r="N12" s="3"/>
      <c r="O12" s="3"/>
      <c r="P12" s="3"/>
      <c r="Q12" s="3"/>
    </row>
    <row r="13" spans="1:17" x14ac:dyDescent="0.3">
      <c r="A13" s="7" t="s">
        <v>38</v>
      </c>
      <c r="C13" s="58"/>
      <c r="G13" s="16"/>
    </row>
    <row r="27" spans="5:5" x14ac:dyDescent="0.3">
      <c r="E27" s="7" t="s">
        <v>9</v>
      </c>
    </row>
    <row r="29" spans="5:5" x14ac:dyDescent="0.3">
      <c r="E29" s="7" t="s">
        <v>10</v>
      </c>
    </row>
    <row r="31" spans="5:5" x14ac:dyDescent="0.3">
      <c r="E31" s="7" t="s">
        <v>34</v>
      </c>
    </row>
  </sheetData>
  <mergeCells count="12">
    <mergeCell ref="M4:Q4"/>
    <mergeCell ref="H5:J7"/>
    <mergeCell ref="G9:G12"/>
    <mergeCell ref="N5:P7"/>
    <mergeCell ref="M9:M12"/>
    <mergeCell ref="G5:G7"/>
    <mergeCell ref="M5:M7"/>
    <mergeCell ref="C5:D5"/>
    <mergeCell ref="C6:C7"/>
    <mergeCell ref="D6:D7"/>
    <mergeCell ref="C12:C13"/>
    <mergeCell ref="G4:K4"/>
  </mergeCells>
  <hyperlinks>
    <hyperlink ref="A1" location="Central!A1" display="Central!A1" xr:uid="{0932B150-F7C8-4BCE-930E-323292C29CF3}"/>
    <hyperlink ref="E27" location="'logos bancos'!A1" display="'logos bancos'!A1" xr:uid="{1F6AACA1-1D12-45F6-8A82-B72050332B21}"/>
    <hyperlink ref="E29" location="'logos tarjetas'!A1" display="'logos tarjetas'!A1" xr:uid="{8DEB9840-4081-42F1-85EB-A6378B67F82B}"/>
    <hyperlink ref="E31" location="'logo marcas'!A1" display="'logo marcas'!A1" xr:uid="{364ADA19-DBE6-46B4-9419-88BBB08D1743}"/>
    <hyperlink ref="A3" location="'logos bancos'!A1" display="'logos bancos'!A1" xr:uid="{AF2E6B1F-DDCC-4366-8803-2D261CAA53D2}"/>
    <hyperlink ref="A5" location="'logos tarjetas'!A1" display="'logos tarjetas'!A1" xr:uid="{A28CD329-15F8-4B61-9165-D6F9911A657A}"/>
    <hyperlink ref="A7" location="'logo marcas'!A1" display="'logo marcas'!A1" xr:uid="{7AC4B079-1D0C-4E39-85AE-F5A2258A15E2}"/>
    <hyperlink ref="A13" location="'Disp app'!A1" display="'Disp app'!A1" xr:uid="{C8BE771A-70D6-4002-82F7-6D5970F79F2D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3DBB7-D453-482E-A70A-73CF62425178}">
  <sheetPr codeName="Hoja31"/>
  <dimension ref="A1:Q34"/>
  <sheetViews>
    <sheetView showGridLines="0" workbookViewId="0"/>
  </sheetViews>
  <sheetFormatPr baseColWidth="10" defaultRowHeight="14.4" x14ac:dyDescent="0.3"/>
  <cols>
    <col min="3" max="3" width="16.109375" customWidth="1"/>
    <col min="7" max="7" width="16.109375" customWidth="1"/>
    <col min="8" max="8" width="5.109375" customWidth="1"/>
    <col min="9" max="9" width="0.5546875" customWidth="1"/>
    <col min="10" max="10" width="5.109375" customWidth="1"/>
    <col min="11" max="11" width="0.77734375" customWidth="1"/>
    <col min="13" max="13" width="16.109375" customWidth="1"/>
    <col min="14" max="14" width="5.109375" customWidth="1"/>
    <col min="15" max="15" width="0.5546875" customWidth="1"/>
    <col min="16" max="16" width="5.109375" customWidth="1"/>
    <col min="17" max="17" width="0.77734375" customWidth="1"/>
  </cols>
  <sheetData>
    <row r="1" spans="1:17" x14ac:dyDescent="0.3">
      <c r="A1" s="6" t="s">
        <v>8</v>
      </c>
    </row>
    <row r="4" spans="1:17" x14ac:dyDescent="0.3">
      <c r="A4" s="7" t="s">
        <v>9</v>
      </c>
      <c r="G4" s="18"/>
      <c r="H4" s="18"/>
      <c r="I4" s="18"/>
      <c r="J4" s="18"/>
      <c r="K4" s="18"/>
    </row>
    <row r="5" spans="1:17" ht="13.95" customHeight="1" x14ac:dyDescent="0.3">
      <c r="C5" s="55"/>
      <c r="D5" s="55"/>
      <c r="G5" s="81" t="s">
        <v>2</v>
      </c>
      <c r="H5" s="82"/>
      <c r="I5" s="82"/>
      <c r="J5" s="82"/>
      <c r="K5" s="83"/>
      <c r="M5" s="84" t="s">
        <v>2</v>
      </c>
      <c r="N5" s="84"/>
      <c r="O5" s="84"/>
      <c r="P5" s="84"/>
      <c r="Q5" s="84"/>
    </row>
    <row r="6" spans="1:17" ht="13.95" customHeight="1" x14ac:dyDescent="0.3">
      <c r="A6" s="7" t="s">
        <v>10</v>
      </c>
      <c r="C6" s="56"/>
      <c r="D6" s="57"/>
      <c r="G6" s="78" t="s">
        <v>86</v>
      </c>
      <c r="H6" s="63"/>
      <c r="I6" s="64"/>
      <c r="J6" s="65"/>
      <c r="M6" s="80" t="s">
        <v>86</v>
      </c>
      <c r="N6" s="67"/>
      <c r="O6" s="67"/>
      <c r="P6" s="67"/>
      <c r="Q6" s="3"/>
    </row>
    <row r="7" spans="1:17" ht="13.95" customHeight="1" x14ac:dyDescent="0.3">
      <c r="C7" s="56"/>
      <c r="D7" s="57"/>
      <c r="G7" s="78"/>
      <c r="H7" s="66"/>
      <c r="I7" s="67"/>
      <c r="J7" s="68"/>
      <c r="M7" s="80"/>
      <c r="N7" s="67"/>
      <c r="O7" s="67"/>
      <c r="P7" s="67"/>
      <c r="Q7" s="3"/>
    </row>
    <row r="8" spans="1:17" ht="13.95" customHeight="1" x14ac:dyDescent="0.3">
      <c r="A8" s="7" t="s">
        <v>34</v>
      </c>
      <c r="C8" s="3"/>
      <c r="D8" s="57"/>
      <c r="G8" s="79"/>
      <c r="H8" s="69"/>
      <c r="I8" s="70"/>
      <c r="J8" s="71"/>
      <c r="M8" s="80"/>
      <c r="N8" s="67"/>
      <c r="O8" s="67"/>
      <c r="P8" s="67"/>
      <c r="Q8" s="3"/>
    </row>
    <row r="9" spans="1:17" ht="6" customHeight="1" x14ac:dyDescent="0.3">
      <c r="D9" s="2"/>
      <c r="G9" s="17"/>
      <c r="H9" s="10"/>
      <c r="I9" s="10"/>
      <c r="J9" s="10"/>
      <c r="M9" s="19"/>
      <c r="N9" s="3"/>
      <c r="O9" s="3"/>
      <c r="P9" s="3"/>
      <c r="Q9" s="3"/>
    </row>
    <row r="10" spans="1:17" ht="17.55" customHeight="1" x14ac:dyDescent="0.3">
      <c r="D10" s="2"/>
      <c r="G10" s="72" t="s">
        <v>87</v>
      </c>
      <c r="H10" s="10"/>
      <c r="I10" s="10"/>
      <c r="J10" s="10"/>
      <c r="M10" s="75" t="s">
        <v>87</v>
      </c>
      <c r="N10" s="3"/>
      <c r="O10" s="3"/>
      <c r="P10" s="3"/>
      <c r="Q10" s="3"/>
    </row>
    <row r="11" spans="1:17" ht="7.05" customHeight="1" x14ac:dyDescent="0.3">
      <c r="D11" s="2"/>
      <c r="G11" s="73"/>
      <c r="H11" s="10"/>
      <c r="I11" s="10"/>
      <c r="J11" s="10"/>
      <c r="M11" s="75"/>
      <c r="N11" s="3"/>
      <c r="O11" s="3"/>
      <c r="P11" s="3"/>
      <c r="Q11" s="3"/>
    </row>
    <row r="12" spans="1:17" ht="17.55" customHeight="1" x14ac:dyDescent="0.3">
      <c r="D12" s="4"/>
      <c r="G12" s="73"/>
      <c r="H12" s="10"/>
      <c r="I12" s="10"/>
      <c r="J12" s="10"/>
      <c r="M12" s="75"/>
      <c r="N12" s="3"/>
      <c r="O12" s="3"/>
      <c r="P12" s="3"/>
      <c r="Q12" s="3"/>
    </row>
    <row r="13" spans="1:17" ht="9" customHeight="1" x14ac:dyDescent="0.3">
      <c r="G13" s="74"/>
      <c r="H13" s="10"/>
      <c r="I13" s="10"/>
      <c r="J13" s="10"/>
      <c r="M13" s="75"/>
      <c r="N13" s="3"/>
      <c r="O13" s="3"/>
      <c r="P13" s="3"/>
      <c r="Q13" s="3"/>
    </row>
    <row r="14" spans="1:17" x14ac:dyDescent="0.3">
      <c r="A14" s="7" t="s">
        <v>38</v>
      </c>
      <c r="C14" s="12"/>
    </row>
    <row r="15" spans="1:17" x14ac:dyDescent="0.3">
      <c r="C15" s="12"/>
    </row>
    <row r="16" spans="1:17" x14ac:dyDescent="0.3">
      <c r="C16" s="58"/>
    </row>
    <row r="17" spans="3:5" x14ac:dyDescent="0.3">
      <c r="C17" s="58"/>
    </row>
    <row r="30" spans="3:5" x14ac:dyDescent="0.3">
      <c r="E30" s="7" t="s">
        <v>9</v>
      </c>
    </row>
    <row r="32" spans="3:5" x14ac:dyDescent="0.3">
      <c r="E32" s="7" t="s">
        <v>10</v>
      </c>
    </row>
    <row r="34" spans="5:5" x14ac:dyDescent="0.3">
      <c r="E34" s="7" t="s">
        <v>34</v>
      </c>
    </row>
  </sheetData>
  <mergeCells count="12">
    <mergeCell ref="M5:Q5"/>
    <mergeCell ref="H6:J8"/>
    <mergeCell ref="G10:G13"/>
    <mergeCell ref="N6:P8"/>
    <mergeCell ref="M10:M13"/>
    <mergeCell ref="G6:G8"/>
    <mergeCell ref="M6:M8"/>
    <mergeCell ref="C5:D5"/>
    <mergeCell ref="C6:C7"/>
    <mergeCell ref="D6:D8"/>
    <mergeCell ref="C16:C17"/>
    <mergeCell ref="G5:K5"/>
  </mergeCells>
  <hyperlinks>
    <hyperlink ref="A1" location="Central!A1" display="Central!A1" xr:uid="{A282B118-EE50-4AE0-85EA-31960D27B210}"/>
    <hyperlink ref="E30" location="'logos bancos'!A1" display="'logos bancos'!A1" xr:uid="{C49CD0E5-815B-4A9B-8E69-41F5A07C6E6D}"/>
    <hyperlink ref="E32" location="'logos tarjetas'!A1" display="'logos tarjetas'!A1" xr:uid="{D9993AFC-1E33-4EC7-A507-CD704555AF54}"/>
    <hyperlink ref="E34" location="'logo marcas'!A1" display="'logo marcas'!A1" xr:uid="{68546FF3-A167-4948-B653-96319AB378E2}"/>
    <hyperlink ref="A4" location="'logos bancos'!A1" display="'logos bancos'!A1" xr:uid="{DD998463-76A1-4FC5-B4DA-3F4BFA39B3A5}"/>
    <hyperlink ref="A6" location="'logos tarjetas'!A1" display="'logos tarjetas'!A1" xr:uid="{BB1C2C4F-F949-4731-A3DB-E8288A93F40F}"/>
    <hyperlink ref="A8" location="'logo marcas'!A1" display="'logo marcas'!A1" xr:uid="{D466C91C-1052-47F0-8DAF-754612EEA413}"/>
    <hyperlink ref="A14" location="'Disp app'!A1" display="'Disp app'!A1" xr:uid="{173C6A22-F805-466B-AB99-0162A7C22147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General</vt:lpstr>
      <vt:lpstr>General web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logos bancos</vt:lpstr>
      <vt:lpstr>logos tarjetas</vt:lpstr>
      <vt:lpstr>logo marcas</vt:lpstr>
      <vt:lpstr>Disp 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2018-09-25T20:43:17Z</dcterms:created>
  <dcterms:modified xsi:type="dcterms:W3CDTF">2018-12-20T21:07:29Z</dcterms:modified>
</cp:coreProperties>
</file>