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p4ca\Documents\jupiterCollin\"/>
    </mc:Choice>
  </mc:AlternateContent>
  <xr:revisionPtr revIDLastSave="0" documentId="13_ncr:1_{906E79E5-3223-40A8-A7B6-D314CD881BF7}" xr6:coauthVersionLast="46" xr6:coauthVersionMax="46" xr10:uidLastSave="{00000000-0000-0000-0000-000000000000}"/>
  <bookViews>
    <workbookView xWindow="-110" yWindow="-110" windowWidth="19420" windowHeight="10420" xr2:uid="{91499D03-7ECE-44B8-B9CD-D1194E5A75F2}"/>
  </bookViews>
  <sheets>
    <sheet name="Evolução FOB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7" i="1" l="1"/>
  <c r="J177" i="1"/>
  <c r="I177" i="1"/>
  <c r="H177" i="1"/>
  <c r="F177" i="1" s="1"/>
  <c r="G177" i="1"/>
  <c r="K176" i="1"/>
  <c r="J176" i="1"/>
  <c r="I176" i="1"/>
  <c r="H176" i="1"/>
  <c r="G176" i="1"/>
  <c r="K175" i="1"/>
  <c r="J175" i="1"/>
  <c r="I175" i="1"/>
  <c r="H175" i="1"/>
  <c r="F175" i="1" s="1"/>
  <c r="G175" i="1"/>
  <c r="K174" i="1"/>
  <c r="J174" i="1"/>
  <c r="I174" i="1"/>
  <c r="H174" i="1"/>
  <c r="G174" i="1"/>
  <c r="K173" i="1"/>
  <c r="J173" i="1"/>
  <c r="I173" i="1"/>
  <c r="H173" i="1"/>
  <c r="G173" i="1"/>
  <c r="F173" i="1"/>
  <c r="K172" i="1"/>
  <c r="J172" i="1"/>
  <c r="I172" i="1"/>
  <c r="H172" i="1"/>
  <c r="F172" i="1" s="1"/>
  <c r="G172" i="1"/>
  <c r="K171" i="1"/>
  <c r="J171" i="1"/>
  <c r="I171" i="1"/>
  <c r="H171" i="1"/>
  <c r="G171" i="1"/>
  <c r="F171" i="1"/>
  <c r="K170" i="1"/>
  <c r="J170" i="1"/>
  <c r="I170" i="1"/>
  <c r="H170" i="1"/>
  <c r="F170" i="1" s="1"/>
  <c r="G170" i="1"/>
  <c r="K169" i="1"/>
  <c r="J169" i="1"/>
  <c r="I169" i="1"/>
  <c r="H169" i="1"/>
  <c r="F169" i="1" s="1"/>
  <c r="G169" i="1"/>
  <c r="K168" i="1"/>
  <c r="J168" i="1"/>
  <c r="I168" i="1"/>
  <c r="H168" i="1"/>
  <c r="G168" i="1"/>
  <c r="K167" i="1"/>
  <c r="J167" i="1"/>
  <c r="I167" i="1"/>
  <c r="H167" i="1"/>
  <c r="F167" i="1" s="1"/>
  <c r="G167" i="1"/>
  <c r="K166" i="1"/>
  <c r="J166" i="1"/>
  <c r="I166" i="1"/>
  <c r="H166" i="1"/>
  <c r="G166" i="1"/>
  <c r="K165" i="1"/>
  <c r="J165" i="1"/>
  <c r="I165" i="1"/>
  <c r="H165" i="1"/>
  <c r="G165" i="1"/>
  <c r="F165" i="1"/>
  <c r="K164" i="1"/>
  <c r="J164" i="1"/>
  <c r="I164" i="1"/>
  <c r="H164" i="1"/>
  <c r="F164" i="1" s="1"/>
  <c r="G164" i="1"/>
  <c r="K163" i="1"/>
  <c r="J163" i="1"/>
  <c r="I163" i="1"/>
  <c r="H163" i="1"/>
  <c r="G163" i="1"/>
  <c r="F163" i="1"/>
  <c r="K162" i="1"/>
  <c r="J162" i="1"/>
  <c r="I162" i="1"/>
  <c r="H162" i="1"/>
  <c r="F162" i="1" s="1"/>
  <c r="G162" i="1"/>
  <c r="K161" i="1"/>
  <c r="J161" i="1"/>
  <c r="I161" i="1"/>
  <c r="H161" i="1"/>
  <c r="F161" i="1" s="1"/>
  <c r="G161" i="1"/>
  <c r="K160" i="1"/>
  <c r="J160" i="1"/>
  <c r="I160" i="1"/>
  <c r="H160" i="1"/>
  <c r="G160" i="1"/>
  <c r="K159" i="1"/>
  <c r="J159" i="1"/>
  <c r="I159" i="1"/>
  <c r="H159" i="1"/>
  <c r="F159" i="1" s="1"/>
  <c r="G159" i="1"/>
  <c r="K158" i="1"/>
  <c r="J158" i="1"/>
  <c r="I158" i="1"/>
  <c r="H158" i="1"/>
  <c r="G158" i="1"/>
  <c r="K157" i="1"/>
  <c r="J157" i="1"/>
  <c r="I157" i="1"/>
  <c r="H157" i="1"/>
  <c r="G157" i="1"/>
  <c r="F157" i="1"/>
  <c r="K156" i="1"/>
  <c r="J156" i="1"/>
  <c r="I156" i="1"/>
  <c r="H156" i="1"/>
  <c r="F156" i="1" s="1"/>
  <c r="G156" i="1"/>
  <c r="K155" i="1"/>
  <c r="J155" i="1"/>
  <c r="F155" i="1" s="1"/>
  <c r="I155" i="1"/>
  <c r="H155" i="1"/>
  <c r="G155" i="1"/>
  <c r="K154" i="1"/>
  <c r="J154" i="1"/>
  <c r="I154" i="1"/>
  <c r="H154" i="1"/>
  <c r="G154" i="1"/>
  <c r="K153" i="1"/>
  <c r="J153" i="1"/>
  <c r="I153" i="1"/>
  <c r="H153" i="1"/>
  <c r="F153" i="1" s="1"/>
  <c r="G153" i="1"/>
  <c r="K152" i="1"/>
  <c r="J152" i="1"/>
  <c r="F152" i="1" s="1"/>
  <c r="I152" i="1"/>
  <c r="H152" i="1"/>
  <c r="G152" i="1"/>
  <c r="K151" i="1"/>
  <c r="J151" i="1"/>
  <c r="I151" i="1"/>
  <c r="H151" i="1"/>
  <c r="F151" i="1" s="1"/>
  <c r="G151" i="1"/>
  <c r="K150" i="1"/>
  <c r="J150" i="1"/>
  <c r="I150" i="1"/>
  <c r="H150" i="1"/>
  <c r="F150" i="1" s="1"/>
  <c r="G150" i="1"/>
  <c r="K149" i="1"/>
  <c r="J149" i="1"/>
  <c r="I149" i="1"/>
  <c r="H149" i="1"/>
  <c r="G149" i="1"/>
  <c r="K148" i="1"/>
  <c r="J148" i="1"/>
  <c r="I148" i="1"/>
  <c r="H148" i="1"/>
  <c r="F148" i="1" s="1"/>
  <c r="G148" i="1"/>
  <c r="K147" i="1"/>
  <c r="J147" i="1"/>
  <c r="I147" i="1"/>
  <c r="H147" i="1"/>
  <c r="G147" i="1"/>
  <c r="K146" i="1"/>
  <c r="J146" i="1"/>
  <c r="I146" i="1"/>
  <c r="H146" i="1"/>
  <c r="G146" i="1"/>
  <c r="F146" i="1"/>
  <c r="K145" i="1"/>
  <c r="J145" i="1"/>
  <c r="I145" i="1"/>
  <c r="H145" i="1"/>
  <c r="F145" i="1" s="1"/>
  <c r="G145" i="1"/>
  <c r="K144" i="1"/>
  <c r="J144" i="1"/>
  <c r="F144" i="1" s="1"/>
  <c r="I144" i="1"/>
  <c r="H144" i="1"/>
  <c r="G144" i="1"/>
  <c r="K143" i="1"/>
  <c r="J143" i="1"/>
  <c r="I143" i="1"/>
  <c r="H143" i="1"/>
  <c r="G143" i="1"/>
  <c r="K142" i="1"/>
  <c r="J142" i="1"/>
  <c r="I142" i="1"/>
  <c r="H142" i="1"/>
  <c r="F142" i="1" s="1"/>
  <c r="G142" i="1"/>
  <c r="K141" i="1"/>
  <c r="J141" i="1"/>
  <c r="I141" i="1"/>
  <c r="H141" i="1"/>
  <c r="G141" i="1"/>
  <c r="K140" i="1"/>
  <c r="J140" i="1"/>
  <c r="F140" i="1" s="1"/>
  <c r="I140" i="1"/>
  <c r="H140" i="1"/>
  <c r="G140" i="1"/>
  <c r="K139" i="1"/>
  <c r="J139" i="1"/>
  <c r="I139" i="1"/>
  <c r="H139" i="1"/>
  <c r="F139" i="1" s="1"/>
  <c r="G139" i="1"/>
  <c r="K138" i="1"/>
  <c r="J138" i="1"/>
  <c r="I138" i="1"/>
  <c r="H138" i="1"/>
  <c r="G138" i="1"/>
  <c r="K137" i="1"/>
  <c r="J137" i="1"/>
  <c r="I137" i="1"/>
  <c r="H137" i="1"/>
  <c r="G137" i="1"/>
  <c r="K136" i="1"/>
  <c r="J136" i="1"/>
  <c r="F136" i="1" s="1"/>
  <c r="I136" i="1"/>
  <c r="H136" i="1"/>
  <c r="G136" i="1"/>
  <c r="K135" i="1"/>
  <c r="J135" i="1"/>
  <c r="I135" i="1"/>
  <c r="H135" i="1"/>
  <c r="F135" i="1" s="1"/>
  <c r="G135" i="1"/>
  <c r="K134" i="1"/>
  <c r="J134" i="1"/>
  <c r="I134" i="1"/>
  <c r="H134" i="1"/>
  <c r="G134" i="1"/>
  <c r="K133" i="1"/>
  <c r="J133" i="1"/>
  <c r="I133" i="1"/>
  <c r="H133" i="1"/>
  <c r="G133" i="1"/>
  <c r="K132" i="1"/>
  <c r="J132" i="1"/>
  <c r="F132" i="1" s="1"/>
  <c r="I132" i="1"/>
  <c r="H132" i="1"/>
  <c r="G132" i="1"/>
  <c r="K131" i="1"/>
  <c r="J131" i="1"/>
  <c r="I131" i="1"/>
  <c r="H131" i="1"/>
  <c r="F131" i="1" s="1"/>
  <c r="G131" i="1"/>
  <c r="K130" i="1"/>
  <c r="J130" i="1"/>
  <c r="I130" i="1"/>
  <c r="H130" i="1"/>
  <c r="G130" i="1"/>
  <c r="K129" i="1"/>
  <c r="J129" i="1"/>
  <c r="I129" i="1"/>
  <c r="H129" i="1"/>
  <c r="G129" i="1"/>
  <c r="K128" i="1"/>
  <c r="J128" i="1"/>
  <c r="F128" i="1" s="1"/>
  <c r="I128" i="1"/>
  <c r="H128" i="1"/>
  <c r="G128" i="1"/>
  <c r="K127" i="1"/>
  <c r="J127" i="1"/>
  <c r="I127" i="1"/>
  <c r="H127" i="1"/>
  <c r="F127" i="1" s="1"/>
  <c r="G127" i="1"/>
  <c r="K126" i="1"/>
  <c r="J126" i="1"/>
  <c r="I126" i="1"/>
  <c r="H126" i="1"/>
  <c r="G126" i="1"/>
  <c r="K125" i="1"/>
  <c r="J125" i="1"/>
  <c r="I125" i="1"/>
  <c r="H125" i="1"/>
  <c r="G125" i="1"/>
  <c r="K124" i="1"/>
  <c r="J124" i="1"/>
  <c r="F124" i="1" s="1"/>
  <c r="I124" i="1"/>
  <c r="H124" i="1"/>
  <c r="G124" i="1"/>
  <c r="K123" i="1"/>
  <c r="J123" i="1"/>
  <c r="I123" i="1"/>
  <c r="H123" i="1"/>
  <c r="F123" i="1" s="1"/>
  <c r="G123" i="1"/>
  <c r="K122" i="1"/>
  <c r="J122" i="1"/>
  <c r="I122" i="1"/>
  <c r="H122" i="1"/>
  <c r="G122" i="1"/>
  <c r="K121" i="1"/>
  <c r="J121" i="1"/>
  <c r="I121" i="1"/>
  <c r="H121" i="1"/>
  <c r="G121" i="1"/>
  <c r="K120" i="1"/>
  <c r="J120" i="1"/>
  <c r="F120" i="1" s="1"/>
  <c r="I120" i="1"/>
  <c r="H120" i="1"/>
  <c r="G120" i="1"/>
  <c r="K119" i="1"/>
  <c r="J119" i="1"/>
  <c r="I119" i="1"/>
  <c r="H119" i="1"/>
  <c r="F119" i="1" s="1"/>
  <c r="G119" i="1"/>
  <c r="K118" i="1"/>
  <c r="J118" i="1"/>
  <c r="I118" i="1"/>
  <c r="H118" i="1"/>
  <c r="G118" i="1"/>
  <c r="K117" i="1"/>
  <c r="J117" i="1"/>
  <c r="I117" i="1"/>
  <c r="H117" i="1"/>
  <c r="G117" i="1"/>
  <c r="K116" i="1"/>
  <c r="J116" i="1"/>
  <c r="F116" i="1" s="1"/>
  <c r="I116" i="1"/>
  <c r="H116" i="1"/>
  <c r="G116" i="1"/>
  <c r="K115" i="1"/>
  <c r="J115" i="1"/>
  <c r="I115" i="1"/>
  <c r="H115" i="1"/>
  <c r="F115" i="1" s="1"/>
  <c r="G115" i="1"/>
  <c r="K114" i="1"/>
  <c r="J114" i="1"/>
  <c r="I114" i="1"/>
  <c r="H114" i="1"/>
  <c r="G114" i="1"/>
  <c r="K113" i="1"/>
  <c r="J113" i="1"/>
  <c r="I113" i="1"/>
  <c r="H113" i="1"/>
  <c r="G113" i="1"/>
  <c r="A113" i="1"/>
  <c r="K112" i="1"/>
  <c r="G112" i="1" s="1"/>
  <c r="I112" i="1"/>
  <c r="H112" i="1"/>
  <c r="A112" i="1"/>
  <c r="J112" i="1" s="1"/>
  <c r="F112" i="1" s="1"/>
  <c r="K111" i="1"/>
  <c r="J111" i="1"/>
  <c r="I111" i="1"/>
  <c r="G111" i="1" s="1"/>
  <c r="H111" i="1"/>
  <c r="A111" i="1"/>
  <c r="K110" i="1"/>
  <c r="I110" i="1"/>
  <c r="G110" i="1" s="1"/>
  <c r="H110" i="1"/>
  <c r="A110" i="1"/>
  <c r="J110" i="1" s="1"/>
  <c r="K109" i="1"/>
  <c r="J109" i="1"/>
  <c r="I109" i="1"/>
  <c r="H109" i="1"/>
  <c r="F109" i="1" s="1"/>
  <c r="G109" i="1"/>
  <c r="A109" i="1"/>
  <c r="K108" i="1"/>
  <c r="G108" i="1" s="1"/>
  <c r="J108" i="1"/>
  <c r="F108" i="1" s="1"/>
  <c r="I108" i="1"/>
  <c r="H108" i="1"/>
  <c r="A108" i="1"/>
  <c r="K107" i="1"/>
  <c r="J107" i="1"/>
  <c r="I107" i="1"/>
  <c r="G107" i="1" s="1"/>
  <c r="H107" i="1"/>
  <c r="A107" i="1"/>
  <c r="K106" i="1"/>
  <c r="I106" i="1"/>
  <c r="G106" i="1" s="1"/>
  <c r="H106" i="1"/>
  <c r="F106" i="1" s="1"/>
  <c r="A106" i="1"/>
  <c r="J106" i="1" s="1"/>
  <c r="K105" i="1"/>
  <c r="J105" i="1"/>
  <c r="I105" i="1"/>
  <c r="H105" i="1"/>
  <c r="G105" i="1"/>
  <c r="A105" i="1"/>
  <c r="K104" i="1"/>
  <c r="G104" i="1" s="1"/>
  <c r="J104" i="1"/>
  <c r="I104" i="1"/>
  <c r="H104" i="1"/>
  <c r="F104" i="1"/>
  <c r="A104" i="1"/>
  <c r="K103" i="1"/>
  <c r="J103" i="1"/>
  <c r="F103" i="1" s="1"/>
  <c r="I103" i="1"/>
  <c r="G103" i="1" s="1"/>
  <c r="H103" i="1"/>
  <c r="A103" i="1"/>
  <c r="K102" i="1"/>
  <c r="I102" i="1"/>
  <c r="G102" i="1" s="1"/>
  <c r="H102" i="1"/>
  <c r="F102" i="1" s="1"/>
  <c r="A102" i="1"/>
  <c r="J102" i="1" s="1"/>
  <c r="K101" i="1"/>
  <c r="J101" i="1"/>
  <c r="I101" i="1"/>
  <c r="H101" i="1"/>
  <c r="G101" i="1"/>
  <c r="A101" i="1"/>
  <c r="K100" i="1"/>
  <c r="G100" i="1" s="1"/>
  <c r="I100" i="1"/>
  <c r="H100" i="1"/>
  <c r="A100" i="1"/>
  <c r="J100" i="1" s="1"/>
  <c r="F100" i="1" s="1"/>
  <c r="K99" i="1"/>
  <c r="J99" i="1"/>
  <c r="I99" i="1"/>
  <c r="G99" i="1" s="1"/>
  <c r="H99" i="1"/>
  <c r="A99" i="1"/>
  <c r="K98" i="1"/>
  <c r="J98" i="1"/>
  <c r="I98" i="1"/>
  <c r="G98" i="1" s="1"/>
  <c r="H98" i="1"/>
  <c r="A98" i="1"/>
  <c r="K97" i="1"/>
  <c r="J97" i="1"/>
  <c r="I97" i="1"/>
  <c r="H97" i="1"/>
  <c r="G97" i="1"/>
  <c r="A97" i="1"/>
  <c r="K96" i="1"/>
  <c r="G96" i="1" s="1"/>
  <c r="I96" i="1"/>
  <c r="H96" i="1"/>
  <c r="A96" i="1"/>
  <c r="J96" i="1" s="1"/>
  <c r="F96" i="1" s="1"/>
  <c r="K95" i="1"/>
  <c r="J95" i="1"/>
  <c r="I95" i="1"/>
  <c r="G95" i="1" s="1"/>
  <c r="H95" i="1"/>
  <c r="A95" i="1"/>
  <c r="K94" i="1"/>
  <c r="I94" i="1"/>
  <c r="G94" i="1" s="1"/>
  <c r="H94" i="1"/>
  <c r="F94" i="1" s="1"/>
  <c r="A94" i="1"/>
  <c r="J94" i="1" s="1"/>
  <c r="K93" i="1"/>
  <c r="J93" i="1"/>
  <c r="I93" i="1"/>
  <c r="H93" i="1"/>
  <c r="G93" i="1"/>
  <c r="A93" i="1"/>
  <c r="K92" i="1"/>
  <c r="G92" i="1" s="1"/>
  <c r="J92" i="1"/>
  <c r="I92" i="1"/>
  <c r="H92" i="1"/>
  <c r="F92" i="1"/>
  <c r="A92" i="1"/>
  <c r="K91" i="1"/>
  <c r="J91" i="1"/>
  <c r="I91" i="1"/>
  <c r="G91" i="1" s="1"/>
  <c r="H91" i="1"/>
  <c r="F91" i="1" s="1"/>
  <c r="A91" i="1"/>
  <c r="K90" i="1"/>
  <c r="I90" i="1"/>
  <c r="G90" i="1" s="1"/>
  <c r="H90" i="1"/>
  <c r="A90" i="1"/>
  <c r="J90" i="1" s="1"/>
  <c r="K89" i="1"/>
  <c r="J89" i="1"/>
  <c r="I89" i="1"/>
  <c r="H89" i="1"/>
  <c r="F89" i="1" s="1"/>
  <c r="G89" i="1"/>
  <c r="A89" i="1"/>
  <c r="K88" i="1"/>
  <c r="G88" i="1" s="1"/>
  <c r="J88" i="1"/>
  <c r="I88" i="1"/>
  <c r="H88" i="1"/>
  <c r="F88" i="1" s="1"/>
  <c r="A88" i="1"/>
  <c r="K87" i="1"/>
  <c r="J87" i="1"/>
  <c r="I87" i="1"/>
  <c r="G87" i="1" s="1"/>
  <c r="H87" i="1"/>
  <c r="A87" i="1"/>
  <c r="K86" i="1"/>
  <c r="I86" i="1"/>
  <c r="G86" i="1" s="1"/>
  <c r="H86" i="1"/>
  <c r="A86" i="1"/>
  <c r="J86" i="1" s="1"/>
  <c r="K85" i="1"/>
  <c r="J85" i="1"/>
  <c r="I85" i="1"/>
  <c r="H85" i="1"/>
  <c r="F85" i="1" s="1"/>
  <c r="G85" i="1"/>
  <c r="A85" i="1"/>
  <c r="K84" i="1"/>
  <c r="G84" i="1" s="1"/>
  <c r="I84" i="1"/>
  <c r="H84" i="1"/>
  <c r="A84" i="1"/>
  <c r="J84" i="1" s="1"/>
  <c r="K83" i="1"/>
  <c r="J83" i="1"/>
  <c r="F83" i="1" s="1"/>
  <c r="I83" i="1"/>
  <c r="G83" i="1" s="1"/>
  <c r="H83" i="1"/>
  <c r="A83" i="1"/>
  <c r="K82" i="1"/>
  <c r="J82" i="1"/>
  <c r="I82" i="1"/>
  <c r="G82" i="1" s="1"/>
  <c r="H82" i="1"/>
  <c r="F82" i="1" s="1"/>
  <c r="A82" i="1"/>
  <c r="K81" i="1"/>
  <c r="J81" i="1"/>
  <c r="I81" i="1"/>
  <c r="H81" i="1"/>
  <c r="F81" i="1" s="1"/>
  <c r="G81" i="1"/>
  <c r="A81" i="1"/>
  <c r="K80" i="1"/>
  <c r="G80" i="1" s="1"/>
  <c r="I80" i="1"/>
  <c r="H80" i="1"/>
  <c r="A80" i="1"/>
  <c r="J80" i="1" s="1"/>
  <c r="K79" i="1"/>
  <c r="J79" i="1"/>
  <c r="F79" i="1" s="1"/>
  <c r="I79" i="1"/>
  <c r="G79" i="1" s="1"/>
  <c r="H79" i="1"/>
  <c r="A79" i="1"/>
  <c r="K78" i="1"/>
  <c r="I78" i="1"/>
  <c r="G78" i="1" s="1"/>
  <c r="H78" i="1"/>
  <c r="A78" i="1"/>
  <c r="J78" i="1" s="1"/>
  <c r="K77" i="1"/>
  <c r="J77" i="1"/>
  <c r="I77" i="1"/>
  <c r="H77" i="1"/>
  <c r="F77" i="1" s="1"/>
  <c r="G77" i="1"/>
  <c r="A77" i="1"/>
  <c r="K76" i="1"/>
  <c r="J76" i="1"/>
  <c r="F76" i="1" s="1"/>
  <c r="I76" i="1"/>
  <c r="H76" i="1"/>
  <c r="G76" i="1"/>
  <c r="A76" i="1"/>
  <c r="K75" i="1"/>
  <c r="J75" i="1"/>
  <c r="I75" i="1"/>
  <c r="G75" i="1" s="1"/>
  <c r="H75" i="1"/>
  <c r="A75" i="1"/>
  <c r="K74" i="1"/>
  <c r="I74" i="1"/>
  <c r="G74" i="1" s="1"/>
  <c r="H74" i="1"/>
  <c r="A74" i="1"/>
  <c r="J74" i="1" s="1"/>
  <c r="K73" i="1"/>
  <c r="J73" i="1"/>
  <c r="I73" i="1"/>
  <c r="H73" i="1"/>
  <c r="G73" i="1"/>
  <c r="A73" i="1"/>
  <c r="K72" i="1"/>
  <c r="J72" i="1"/>
  <c r="I72" i="1"/>
  <c r="H72" i="1"/>
  <c r="F72" i="1" s="1"/>
  <c r="G72" i="1"/>
  <c r="A72" i="1"/>
  <c r="K71" i="1"/>
  <c r="J71" i="1"/>
  <c r="F71" i="1" s="1"/>
  <c r="I71" i="1"/>
  <c r="G71" i="1" s="1"/>
  <c r="H71" i="1"/>
  <c r="A71" i="1"/>
  <c r="K70" i="1"/>
  <c r="I70" i="1"/>
  <c r="G70" i="1" s="1"/>
  <c r="H70" i="1"/>
  <c r="A70" i="1"/>
  <c r="J70" i="1" s="1"/>
  <c r="K69" i="1"/>
  <c r="J69" i="1"/>
  <c r="I69" i="1"/>
  <c r="H69" i="1"/>
  <c r="F69" i="1" s="1"/>
  <c r="G69" i="1"/>
  <c r="A69" i="1"/>
  <c r="K68" i="1"/>
  <c r="I68" i="1"/>
  <c r="H68" i="1"/>
  <c r="G68" i="1"/>
  <c r="A68" i="1"/>
  <c r="J68" i="1" s="1"/>
  <c r="K67" i="1"/>
  <c r="J67" i="1"/>
  <c r="F67" i="1" s="1"/>
  <c r="I67" i="1"/>
  <c r="G67" i="1" s="1"/>
  <c r="H67" i="1"/>
  <c r="A67" i="1"/>
  <c r="K66" i="1"/>
  <c r="J66" i="1"/>
  <c r="I66" i="1"/>
  <c r="G66" i="1" s="1"/>
  <c r="H66" i="1"/>
  <c r="F66" i="1" s="1"/>
  <c r="A66" i="1"/>
  <c r="K65" i="1"/>
  <c r="J65" i="1"/>
  <c r="I65" i="1"/>
  <c r="H65" i="1"/>
  <c r="F65" i="1" s="1"/>
  <c r="G65" i="1"/>
  <c r="A65" i="1"/>
  <c r="K64" i="1"/>
  <c r="G64" i="1" s="1"/>
  <c r="I64" i="1"/>
  <c r="H64" i="1"/>
  <c r="A64" i="1"/>
  <c r="J64" i="1" s="1"/>
  <c r="K63" i="1"/>
  <c r="J63" i="1"/>
  <c r="F63" i="1" s="1"/>
  <c r="I63" i="1"/>
  <c r="G63" i="1" s="1"/>
  <c r="H63" i="1"/>
  <c r="A63" i="1"/>
  <c r="K62" i="1"/>
  <c r="I62" i="1"/>
  <c r="G62" i="1" s="1"/>
  <c r="H62" i="1"/>
  <c r="A62" i="1"/>
  <c r="J62" i="1" s="1"/>
  <c r="K61" i="1"/>
  <c r="J61" i="1"/>
  <c r="I61" i="1"/>
  <c r="H61" i="1"/>
  <c r="F61" i="1" s="1"/>
  <c r="G61" i="1"/>
  <c r="A61" i="1"/>
  <c r="K60" i="1"/>
  <c r="G60" i="1" s="1"/>
  <c r="J60" i="1"/>
  <c r="F60" i="1" s="1"/>
  <c r="I60" i="1"/>
  <c r="H60" i="1"/>
  <c r="A60" i="1"/>
  <c r="K59" i="1"/>
  <c r="J59" i="1"/>
  <c r="I59" i="1"/>
  <c r="G59" i="1" s="1"/>
  <c r="H59" i="1"/>
  <c r="A59" i="1"/>
  <c r="K58" i="1"/>
  <c r="I58" i="1"/>
  <c r="G58" i="1" s="1"/>
  <c r="H58" i="1"/>
  <c r="A58" i="1"/>
  <c r="J58" i="1" s="1"/>
  <c r="K57" i="1"/>
  <c r="J57" i="1"/>
  <c r="I57" i="1"/>
  <c r="H57" i="1"/>
  <c r="G57" i="1"/>
  <c r="A57" i="1"/>
  <c r="K56" i="1"/>
  <c r="J56" i="1"/>
  <c r="I56" i="1"/>
  <c r="H56" i="1"/>
  <c r="F56" i="1" s="1"/>
  <c r="G56" i="1"/>
  <c r="A56" i="1"/>
  <c r="K55" i="1"/>
  <c r="J55" i="1"/>
  <c r="F55" i="1" s="1"/>
  <c r="I55" i="1"/>
  <c r="G55" i="1" s="1"/>
  <c r="H55" i="1"/>
  <c r="A55" i="1"/>
  <c r="K54" i="1"/>
  <c r="I54" i="1"/>
  <c r="G54" i="1" s="1"/>
  <c r="H54" i="1"/>
  <c r="A54" i="1"/>
  <c r="J54" i="1" s="1"/>
  <c r="K53" i="1"/>
  <c r="J53" i="1"/>
  <c r="I53" i="1"/>
  <c r="H53" i="1"/>
  <c r="F53" i="1" s="1"/>
  <c r="G53" i="1"/>
  <c r="A53" i="1"/>
  <c r="K52" i="1"/>
  <c r="G52" i="1" s="1"/>
  <c r="I52" i="1"/>
  <c r="H52" i="1"/>
  <c r="A52" i="1"/>
  <c r="J52" i="1" s="1"/>
  <c r="K51" i="1"/>
  <c r="J51" i="1"/>
  <c r="F51" i="1" s="1"/>
  <c r="I51" i="1"/>
  <c r="G51" i="1" s="1"/>
  <c r="H51" i="1"/>
  <c r="A51" i="1"/>
  <c r="K50" i="1"/>
  <c r="J50" i="1"/>
  <c r="I50" i="1"/>
  <c r="G50" i="1" s="1"/>
  <c r="H50" i="1"/>
  <c r="A50" i="1"/>
  <c r="K49" i="1"/>
  <c r="J49" i="1"/>
  <c r="I49" i="1"/>
  <c r="H49" i="1"/>
  <c r="F49" i="1" s="1"/>
  <c r="G49" i="1"/>
  <c r="A49" i="1"/>
  <c r="K48" i="1"/>
  <c r="G48" i="1" s="1"/>
  <c r="I48" i="1"/>
  <c r="H48" i="1"/>
  <c r="A48" i="1"/>
  <c r="J48" i="1" s="1"/>
  <c r="K47" i="1"/>
  <c r="J47" i="1"/>
  <c r="F47" i="1" s="1"/>
  <c r="I47" i="1"/>
  <c r="G47" i="1" s="1"/>
  <c r="H47" i="1"/>
  <c r="A47" i="1"/>
  <c r="K46" i="1"/>
  <c r="I46" i="1"/>
  <c r="G46" i="1" s="1"/>
  <c r="H46" i="1"/>
  <c r="A46" i="1"/>
  <c r="J46" i="1" s="1"/>
  <c r="K45" i="1"/>
  <c r="J45" i="1"/>
  <c r="I45" i="1"/>
  <c r="H45" i="1"/>
  <c r="G45" i="1"/>
  <c r="A45" i="1"/>
  <c r="K44" i="1"/>
  <c r="J44" i="1"/>
  <c r="I44" i="1"/>
  <c r="H44" i="1"/>
  <c r="F44" i="1" s="1"/>
  <c r="G44" i="1"/>
  <c r="A44" i="1"/>
  <c r="K43" i="1"/>
  <c r="J43" i="1"/>
  <c r="I43" i="1"/>
  <c r="G43" i="1" s="1"/>
  <c r="H43" i="1"/>
  <c r="F43" i="1"/>
  <c r="A43" i="1"/>
  <c r="K42" i="1"/>
  <c r="I42" i="1"/>
  <c r="G42" i="1" s="1"/>
  <c r="H42" i="1"/>
  <c r="F42" i="1" s="1"/>
  <c r="A42" i="1"/>
  <c r="J42" i="1" s="1"/>
  <c r="K41" i="1"/>
  <c r="J41" i="1"/>
  <c r="I41" i="1"/>
  <c r="H41" i="1"/>
  <c r="G41" i="1"/>
  <c r="A41" i="1"/>
  <c r="K40" i="1"/>
  <c r="G40" i="1" s="1"/>
  <c r="J40" i="1"/>
  <c r="I40" i="1"/>
  <c r="H40" i="1"/>
  <c r="F40" i="1"/>
  <c r="A40" i="1"/>
  <c r="K39" i="1"/>
  <c r="J39" i="1"/>
  <c r="F39" i="1" s="1"/>
  <c r="I39" i="1"/>
  <c r="G39" i="1" s="1"/>
  <c r="H39" i="1"/>
  <c r="A39" i="1"/>
  <c r="K38" i="1"/>
  <c r="I38" i="1"/>
  <c r="G38" i="1" s="1"/>
  <c r="H38" i="1"/>
  <c r="A38" i="1"/>
  <c r="J38" i="1" s="1"/>
  <c r="K37" i="1"/>
  <c r="J37" i="1"/>
  <c r="I37" i="1"/>
  <c r="H37" i="1"/>
  <c r="G37" i="1"/>
  <c r="A37" i="1"/>
  <c r="K36" i="1"/>
  <c r="G36" i="1" s="1"/>
  <c r="I36" i="1"/>
  <c r="H36" i="1"/>
  <c r="A36" i="1"/>
  <c r="J36" i="1" s="1"/>
  <c r="F36" i="1" s="1"/>
  <c r="K35" i="1"/>
  <c r="J35" i="1"/>
  <c r="I35" i="1"/>
  <c r="G35" i="1" s="1"/>
  <c r="H35" i="1"/>
  <c r="F35" i="1" s="1"/>
  <c r="A35" i="1"/>
  <c r="K34" i="1"/>
  <c r="J34" i="1"/>
  <c r="I34" i="1"/>
  <c r="G34" i="1" s="1"/>
  <c r="H34" i="1"/>
  <c r="A34" i="1"/>
  <c r="K33" i="1"/>
  <c r="J33" i="1"/>
  <c r="I33" i="1"/>
  <c r="H33" i="1"/>
  <c r="F33" i="1" s="1"/>
  <c r="G33" i="1"/>
  <c r="A33" i="1"/>
  <c r="K32" i="1"/>
  <c r="I32" i="1"/>
  <c r="H32" i="1"/>
  <c r="G32" i="1"/>
  <c r="A32" i="1"/>
  <c r="J32" i="1" s="1"/>
  <c r="K31" i="1"/>
  <c r="J31" i="1"/>
  <c r="F31" i="1" s="1"/>
  <c r="I31" i="1"/>
  <c r="G31" i="1" s="1"/>
  <c r="H31" i="1"/>
  <c r="A31" i="1"/>
  <c r="K30" i="1"/>
  <c r="I30" i="1"/>
  <c r="G30" i="1" s="1"/>
  <c r="H30" i="1"/>
  <c r="A30" i="1"/>
  <c r="J30" i="1" s="1"/>
  <c r="K29" i="1"/>
  <c r="J29" i="1"/>
  <c r="I29" i="1"/>
  <c r="H29" i="1"/>
  <c r="F29" i="1" s="1"/>
  <c r="G29" i="1"/>
  <c r="A29" i="1"/>
  <c r="K28" i="1"/>
  <c r="J28" i="1"/>
  <c r="F28" i="1" s="1"/>
  <c r="I28" i="1"/>
  <c r="H28" i="1"/>
  <c r="G28" i="1"/>
  <c r="A28" i="1"/>
  <c r="K27" i="1"/>
  <c r="J27" i="1"/>
  <c r="I27" i="1"/>
  <c r="G27" i="1" s="1"/>
  <c r="H27" i="1"/>
  <c r="F27" i="1" s="1"/>
  <c r="A27" i="1"/>
  <c r="K26" i="1"/>
  <c r="I26" i="1"/>
  <c r="G26" i="1" s="1"/>
  <c r="H26" i="1"/>
  <c r="A26" i="1"/>
  <c r="J26" i="1" s="1"/>
  <c r="K25" i="1"/>
  <c r="J25" i="1"/>
  <c r="I25" i="1"/>
  <c r="H25" i="1"/>
  <c r="G25" i="1"/>
  <c r="A25" i="1"/>
  <c r="K24" i="1"/>
  <c r="J24" i="1"/>
  <c r="I24" i="1"/>
  <c r="H24" i="1"/>
  <c r="F24" i="1" s="1"/>
  <c r="G24" i="1"/>
  <c r="A24" i="1"/>
  <c r="K23" i="1"/>
  <c r="J23" i="1"/>
  <c r="I23" i="1"/>
  <c r="G23" i="1" s="1"/>
  <c r="H23" i="1"/>
  <c r="F23" i="1"/>
  <c r="A23" i="1"/>
  <c r="K22" i="1"/>
  <c r="I22" i="1"/>
  <c r="G22" i="1" s="1"/>
  <c r="H22" i="1"/>
  <c r="F22" i="1" s="1"/>
  <c r="A22" i="1"/>
  <c r="J22" i="1" s="1"/>
  <c r="K21" i="1"/>
  <c r="J21" i="1"/>
  <c r="I21" i="1"/>
  <c r="H21" i="1"/>
  <c r="G21" i="1"/>
  <c r="A21" i="1"/>
  <c r="K20" i="1"/>
  <c r="G20" i="1" s="1"/>
  <c r="I20" i="1"/>
  <c r="H20" i="1"/>
  <c r="A20" i="1"/>
  <c r="J20" i="1" s="1"/>
  <c r="F20" i="1" s="1"/>
  <c r="K19" i="1"/>
  <c r="J19" i="1"/>
  <c r="I19" i="1"/>
  <c r="G19" i="1" s="1"/>
  <c r="H19" i="1"/>
  <c r="F19" i="1"/>
  <c r="A19" i="1"/>
  <c r="K18" i="1"/>
  <c r="J18" i="1"/>
  <c r="I18" i="1"/>
  <c r="G18" i="1" s="1"/>
  <c r="H18" i="1"/>
  <c r="A18" i="1"/>
  <c r="K17" i="1"/>
  <c r="J17" i="1"/>
  <c r="I17" i="1"/>
  <c r="H17" i="1"/>
  <c r="G17" i="1"/>
  <c r="A17" i="1"/>
  <c r="K16" i="1"/>
  <c r="I16" i="1"/>
  <c r="H16" i="1"/>
  <c r="G16" i="1"/>
  <c r="A16" i="1"/>
  <c r="J16" i="1" s="1"/>
  <c r="K15" i="1"/>
  <c r="J15" i="1"/>
  <c r="F15" i="1" s="1"/>
  <c r="I15" i="1"/>
  <c r="G15" i="1" s="1"/>
  <c r="H15" i="1"/>
  <c r="A15" i="1"/>
  <c r="K14" i="1"/>
  <c r="I14" i="1"/>
  <c r="G14" i="1" s="1"/>
  <c r="H14" i="1"/>
  <c r="A14" i="1"/>
  <c r="J14" i="1" s="1"/>
  <c r="K13" i="1"/>
  <c r="J13" i="1"/>
  <c r="I13" i="1"/>
  <c r="H13" i="1"/>
  <c r="G13" i="1"/>
  <c r="A13" i="1"/>
  <c r="K12" i="1"/>
  <c r="J12" i="1"/>
  <c r="I12" i="1"/>
  <c r="H12" i="1"/>
  <c r="F12" i="1" s="1"/>
  <c r="G12" i="1"/>
  <c r="A12" i="1"/>
  <c r="K11" i="1"/>
  <c r="J11" i="1"/>
  <c r="I11" i="1"/>
  <c r="G11" i="1" s="1"/>
  <c r="H11" i="1"/>
  <c r="A11" i="1"/>
  <c r="K10" i="1"/>
  <c r="I10" i="1"/>
  <c r="G10" i="1" s="1"/>
  <c r="H10" i="1"/>
  <c r="A10" i="1"/>
  <c r="J10" i="1" s="1"/>
  <c r="K9" i="1"/>
  <c r="J9" i="1"/>
  <c r="I9" i="1"/>
  <c r="H9" i="1"/>
  <c r="F9" i="1" s="1"/>
  <c r="G9" i="1"/>
  <c r="A9" i="1"/>
  <c r="K8" i="1"/>
  <c r="J8" i="1"/>
  <c r="F8" i="1" s="1"/>
  <c r="I8" i="1"/>
  <c r="H8" i="1"/>
  <c r="G8" i="1"/>
  <c r="A8" i="1"/>
  <c r="K7" i="1"/>
  <c r="J7" i="1"/>
  <c r="F7" i="1" s="1"/>
  <c r="I7" i="1"/>
  <c r="G7" i="1" s="1"/>
  <c r="H7" i="1"/>
  <c r="A7" i="1"/>
  <c r="K6" i="1"/>
  <c r="I6" i="1"/>
  <c r="G6" i="1" s="1"/>
  <c r="H6" i="1"/>
  <c r="A6" i="1"/>
  <c r="J6" i="1" s="1"/>
  <c r="K5" i="1"/>
  <c r="J5" i="1"/>
  <c r="I5" i="1"/>
  <c r="H5" i="1"/>
  <c r="G5" i="1"/>
  <c r="A5" i="1"/>
  <c r="K4" i="1"/>
  <c r="I4" i="1"/>
  <c r="H4" i="1"/>
  <c r="G4" i="1"/>
  <c r="A4" i="1"/>
  <c r="J4" i="1" s="1"/>
  <c r="K3" i="1"/>
  <c r="J3" i="1"/>
  <c r="F3" i="1" s="1"/>
  <c r="I3" i="1"/>
  <c r="G3" i="1" s="1"/>
  <c r="H3" i="1"/>
  <c r="A3" i="1"/>
  <c r="K2" i="1"/>
  <c r="J2" i="1"/>
  <c r="I2" i="1"/>
  <c r="G2" i="1" s="1"/>
  <c r="H2" i="1"/>
  <c r="A2" i="1"/>
  <c r="F62" i="1" l="1"/>
  <c r="F2" i="1"/>
  <c r="F5" i="1"/>
  <c r="F13" i="1"/>
  <c r="F17" i="1"/>
  <c r="F25" i="1"/>
  <c r="F32" i="1"/>
  <c r="F34" i="1"/>
  <c r="F37" i="1"/>
  <c r="F45" i="1"/>
  <c r="F50" i="1"/>
  <c r="F59" i="1"/>
  <c r="F64" i="1"/>
  <c r="F68" i="1"/>
  <c r="F75" i="1"/>
  <c r="F80" i="1"/>
  <c r="F84" i="1"/>
  <c r="F95" i="1"/>
  <c r="F97" i="1"/>
  <c r="F99" i="1"/>
  <c r="F101" i="1"/>
  <c r="F107" i="1"/>
  <c r="F114" i="1"/>
  <c r="F118" i="1"/>
  <c r="F122" i="1"/>
  <c r="F126" i="1"/>
  <c r="F130" i="1"/>
  <c r="F134" i="1"/>
  <c r="F138" i="1"/>
  <c r="F143" i="1"/>
  <c r="F149" i="1"/>
  <c r="F160" i="1"/>
  <c r="F168" i="1"/>
  <c r="F176" i="1"/>
  <c r="F4" i="1"/>
  <c r="F11" i="1"/>
  <c r="F16" i="1"/>
  <c r="F18" i="1"/>
  <c r="F21" i="1"/>
  <c r="F41" i="1"/>
  <c r="F48" i="1"/>
  <c r="F52" i="1"/>
  <c r="F57" i="1"/>
  <c r="F73" i="1"/>
  <c r="F87" i="1"/>
  <c r="F93" i="1"/>
  <c r="F98" i="1"/>
  <c r="F105" i="1"/>
  <c r="F111" i="1"/>
  <c r="F113" i="1"/>
  <c r="F117" i="1"/>
  <c r="F121" i="1"/>
  <c r="F125" i="1"/>
  <c r="F129" i="1"/>
  <c r="F133" i="1"/>
  <c r="F137" i="1"/>
  <c r="F141" i="1"/>
  <c r="F147" i="1"/>
  <c r="F154" i="1"/>
  <c r="F158" i="1"/>
  <c r="F166" i="1"/>
  <c r="F174" i="1"/>
  <c r="F14" i="1"/>
  <c r="F38" i="1"/>
  <c r="F58" i="1"/>
  <c r="F78" i="1"/>
  <c r="F86" i="1"/>
  <c r="F110" i="1"/>
  <c r="F10" i="1"/>
  <c r="F30" i="1"/>
  <c r="F54" i="1"/>
  <c r="F74" i="1"/>
  <c r="F90" i="1"/>
  <c r="F6" i="1"/>
  <c r="F26" i="1"/>
  <c r="F46" i="1"/>
  <c r="F70" i="1"/>
</calcChain>
</file>

<file path=xl/sharedStrings.xml><?xml version="1.0" encoding="utf-8"?>
<sst xmlns="http://schemas.openxmlformats.org/spreadsheetml/2006/main" count="539" uniqueCount="45">
  <si>
    <t>Month</t>
  </si>
  <si>
    <t>BU</t>
  </si>
  <si>
    <t>PDCL</t>
  </si>
  <si>
    <t>MAT-TOTAL 
FOB Purchased</t>
  </si>
  <si>
    <t>MAT-TOTAL 
FOB Sold</t>
  </si>
  <si>
    <t>MAT-National
FOB Purchased</t>
  </si>
  <si>
    <t>MAT-National
FOB Sold</t>
  </si>
  <si>
    <t>MAT-Imported
FOB Purchased</t>
  </si>
  <si>
    <t>MAT-Imported
FOB Sold</t>
  </si>
  <si>
    <t>JAN</t>
  </si>
  <si>
    <t>CC-AM</t>
  </si>
  <si>
    <t>P00068</t>
  </si>
  <si>
    <t>P00590</t>
  </si>
  <si>
    <t>P00291</t>
  </si>
  <si>
    <t>P00220</t>
  </si>
  <si>
    <t>EC</t>
  </si>
  <si>
    <t>P00280</t>
  </si>
  <si>
    <t>P00297</t>
  </si>
  <si>
    <t>P00433</t>
  </si>
  <si>
    <t>P00298</t>
  </si>
  <si>
    <t>GI</t>
  </si>
  <si>
    <t>P00091</t>
  </si>
  <si>
    <t>P00282</t>
  </si>
  <si>
    <t>P00090</t>
  </si>
  <si>
    <t>CC-FS</t>
  </si>
  <si>
    <t>P00580</t>
  </si>
  <si>
    <t>SD</t>
  </si>
  <si>
    <t>P00586</t>
  </si>
  <si>
    <t>P00283</t>
  </si>
  <si>
    <t>XS</t>
  </si>
  <si>
    <t>P00258</t>
  </si>
  <si>
    <t>OT</t>
  </si>
  <si>
    <t>P00200</t>
  </si>
  <si>
    <t>FEB</t>
  </si>
  <si>
    <t>MAR</t>
  </si>
  <si>
    <t>APR</t>
  </si>
  <si>
    <t>MAY</t>
  </si>
  <si>
    <t>JUN</t>
  </si>
  <si>
    <t>JUL</t>
  </si>
  <si>
    <t>AGO</t>
  </si>
  <si>
    <t>SET</t>
  </si>
  <si>
    <t>OUT</t>
  </si>
  <si>
    <t>NOV</t>
  </si>
  <si>
    <t>Month2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</si>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</sst>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Bosch Office Sans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3" fontId="1" fillId="2" borderId="1" xfId="0" applyNumberFormat="1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M\ctg\Inter_Setor\MAT_GBs\macroat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M\ctg\ctg\Dados\MBR\2021\P&amp;L\PS\MBR01\MAT\MBR_2021_P&amp;L_PS_MBR01_MAT_Base%20P&amp;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M\ctg\ctg\Dados\MBR\2021\P&amp;L\PS\MBR02\MAT\MBR_2021_P&amp;L_PS_MBR02_MAT_Base%20P&amp;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M\ctg\ctg\Dados\MBR\2021\P&amp;L\PS\MBR03\MAT\MBR_2021_P&amp;L_PS_MBR03_MAT_Base%20P&amp;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M\ctg\ctg\Dados\MBR\2021\P&amp;L\PS\MBR04\MAT\MBR_2021_P&amp;L_PS_MBR04_MAT_Base%20P&amp;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M\ctg\ctg\Dados\MBR\2021\P&amp;L\PS\MBR05\MAT\MBR_2021_P&amp;L_PS_MBR05_MAT_Base%20P&amp;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M\ctg\ctg\Dados\MBR\2021\P&amp;L\PS\MBR06\MAT\MBR_2021_P&amp;L_PS_MBR06_MAT_Base%20P&amp;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M\ctg\ctg\Dados\MBR\2021\P&amp;L\PS\MBR07\MAT\MBR_2021_P&amp;L_PS_MBR07_MAT_Base%20P&amp;L%20_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APC MAT"/>
      <sheetName val="Evolução FOB"/>
      <sheetName val="Variações por PDCL"/>
      <sheetName val="Variações por PN"/>
      <sheetName val="Variações II por PN"/>
      <sheetName val="Variações Cambio por moeda"/>
      <sheetName val="PDCL"/>
      <sheetName val="TD Z22K260 grupo de origem"/>
      <sheetName val="TD Z22K260"/>
      <sheetName val="TD Z22K260 preço por PN"/>
      <sheetName val="TD Z22K260 frete por PN"/>
      <sheetName val="TD Z22K260 despesa por PN"/>
      <sheetName val="TD Z22K260 II por PN"/>
      <sheetName val="TD Z22K095"/>
      <sheetName val="TD Z22K095 por PN"/>
    </sheetNames>
    <sheetDataSet>
      <sheetData sheetId="0"/>
      <sheetData sheetId="1"/>
      <sheetData sheetId="2">
        <row r="2">
          <cell r="A2">
            <v>2</v>
          </cell>
        </row>
        <row r="3">
          <cell r="A3">
            <v>2</v>
          </cell>
        </row>
        <row r="4">
          <cell r="A4">
            <v>2</v>
          </cell>
        </row>
        <row r="5">
          <cell r="A5">
            <v>2</v>
          </cell>
        </row>
        <row r="6">
          <cell r="A6">
            <v>2</v>
          </cell>
        </row>
        <row r="7">
          <cell r="A7">
            <v>2</v>
          </cell>
        </row>
        <row r="8">
          <cell r="A8">
            <v>2</v>
          </cell>
        </row>
        <row r="9">
          <cell r="A9">
            <v>2</v>
          </cell>
        </row>
        <row r="10">
          <cell r="A10">
            <v>2</v>
          </cell>
        </row>
        <row r="11">
          <cell r="A11">
            <v>2</v>
          </cell>
        </row>
        <row r="12">
          <cell r="A12">
            <v>2</v>
          </cell>
        </row>
        <row r="13">
          <cell r="A13">
            <v>2</v>
          </cell>
        </row>
        <row r="14">
          <cell r="A14">
            <v>2</v>
          </cell>
        </row>
        <row r="15">
          <cell r="A15">
            <v>2</v>
          </cell>
        </row>
        <row r="16">
          <cell r="A16">
            <v>2</v>
          </cell>
        </row>
        <row r="17">
          <cell r="A17">
            <v>2</v>
          </cell>
        </row>
        <row r="18">
          <cell r="A18">
            <v>3</v>
          </cell>
        </row>
        <row r="19">
          <cell r="A19">
            <v>3</v>
          </cell>
        </row>
        <row r="20">
          <cell r="A20">
            <v>3</v>
          </cell>
        </row>
        <row r="21">
          <cell r="A21">
            <v>3</v>
          </cell>
        </row>
        <row r="22">
          <cell r="A22">
            <v>3</v>
          </cell>
        </row>
        <row r="23">
          <cell r="A23">
            <v>3</v>
          </cell>
        </row>
        <row r="24">
          <cell r="A24">
            <v>3</v>
          </cell>
        </row>
        <row r="25">
          <cell r="A25">
            <v>3</v>
          </cell>
        </row>
        <row r="26">
          <cell r="A26">
            <v>3</v>
          </cell>
        </row>
        <row r="27">
          <cell r="A27">
            <v>3</v>
          </cell>
        </row>
        <row r="28">
          <cell r="A28">
            <v>3</v>
          </cell>
        </row>
        <row r="29">
          <cell r="A29">
            <v>3</v>
          </cell>
        </row>
        <row r="30">
          <cell r="A30">
            <v>3</v>
          </cell>
        </row>
        <row r="31">
          <cell r="A31">
            <v>3</v>
          </cell>
        </row>
        <row r="32">
          <cell r="A32">
            <v>3</v>
          </cell>
        </row>
        <row r="33">
          <cell r="A33">
            <v>3</v>
          </cell>
        </row>
        <row r="34">
          <cell r="A34">
            <v>4</v>
          </cell>
        </row>
        <row r="35">
          <cell r="A35">
            <v>4</v>
          </cell>
        </row>
        <row r="36">
          <cell r="A36">
            <v>4</v>
          </cell>
        </row>
        <row r="37">
          <cell r="A37">
            <v>4</v>
          </cell>
        </row>
        <row r="38">
          <cell r="A38">
            <v>4</v>
          </cell>
        </row>
        <row r="39">
          <cell r="A39">
            <v>4</v>
          </cell>
        </row>
        <row r="40">
          <cell r="A40">
            <v>4</v>
          </cell>
        </row>
        <row r="41">
          <cell r="A41">
            <v>4</v>
          </cell>
        </row>
        <row r="42">
          <cell r="A42">
            <v>4</v>
          </cell>
        </row>
        <row r="43">
          <cell r="A43">
            <v>4</v>
          </cell>
        </row>
        <row r="44">
          <cell r="A44">
            <v>4</v>
          </cell>
        </row>
        <row r="45">
          <cell r="A45">
            <v>4</v>
          </cell>
        </row>
        <row r="46">
          <cell r="A46">
            <v>4</v>
          </cell>
        </row>
        <row r="47">
          <cell r="A47">
            <v>4</v>
          </cell>
        </row>
        <row r="48">
          <cell r="A48">
            <v>4</v>
          </cell>
        </row>
        <row r="49">
          <cell r="A49">
            <v>4</v>
          </cell>
        </row>
        <row r="50">
          <cell r="A50">
            <v>5</v>
          </cell>
        </row>
        <row r="51">
          <cell r="A51">
            <v>5</v>
          </cell>
        </row>
        <row r="52">
          <cell r="A52">
            <v>5</v>
          </cell>
        </row>
        <row r="53">
          <cell r="A53">
            <v>5</v>
          </cell>
        </row>
        <row r="54">
          <cell r="A54">
            <v>5</v>
          </cell>
        </row>
        <row r="55">
          <cell r="A55">
            <v>5</v>
          </cell>
        </row>
        <row r="56">
          <cell r="A56">
            <v>5</v>
          </cell>
        </row>
        <row r="57">
          <cell r="A57">
            <v>5</v>
          </cell>
        </row>
        <row r="58">
          <cell r="A58">
            <v>5</v>
          </cell>
        </row>
        <row r="59">
          <cell r="A59">
            <v>5</v>
          </cell>
        </row>
        <row r="60">
          <cell r="A60">
            <v>5</v>
          </cell>
        </row>
        <row r="61">
          <cell r="A61">
            <v>5</v>
          </cell>
        </row>
        <row r="62">
          <cell r="A62">
            <v>5</v>
          </cell>
        </row>
        <row r="63">
          <cell r="A63">
            <v>5</v>
          </cell>
        </row>
        <row r="64">
          <cell r="A64">
            <v>5</v>
          </cell>
        </row>
        <row r="65">
          <cell r="A65">
            <v>5</v>
          </cell>
        </row>
        <row r="66">
          <cell r="A66">
            <v>6</v>
          </cell>
        </row>
        <row r="67">
          <cell r="A67">
            <v>6</v>
          </cell>
        </row>
        <row r="68">
          <cell r="A68">
            <v>6</v>
          </cell>
        </row>
        <row r="69">
          <cell r="A69">
            <v>6</v>
          </cell>
        </row>
        <row r="70">
          <cell r="A70">
            <v>6</v>
          </cell>
        </row>
        <row r="71">
          <cell r="A71">
            <v>6</v>
          </cell>
        </row>
        <row r="72">
          <cell r="A72">
            <v>6</v>
          </cell>
        </row>
        <row r="73">
          <cell r="A73">
            <v>6</v>
          </cell>
        </row>
        <row r="74">
          <cell r="A74">
            <v>6</v>
          </cell>
        </row>
        <row r="75">
          <cell r="A75">
            <v>6</v>
          </cell>
        </row>
        <row r="76">
          <cell r="A76">
            <v>6</v>
          </cell>
        </row>
        <row r="77">
          <cell r="A77">
            <v>6</v>
          </cell>
        </row>
        <row r="78">
          <cell r="A78">
            <v>6</v>
          </cell>
        </row>
        <row r="79">
          <cell r="A79">
            <v>6</v>
          </cell>
        </row>
        <row r="80">
          <cell r="A80">
            <v>6</v>
          </cell>
        </row>
        <row r="81">
          <cell r="A81">
            <v>6</v>
          </cell>
        </row>
        <row r="82">
          <cell r="A82">
            <v>7</v>
          </cell>
        </row>
        <row r="83">
          <cell r="A83">
            <v>7</v>
          </cell>
        </row>
        <row r="84">
          <cell r="A84">
            <v>7</v>
          </cell>
        </row>
        <row r="85">
          <cell r="A85">
            <v>7</v>
          </cell>
        </row>
        <row r="86">
          <cell r="A86">
            <v>7</v>
          </cell>
        </row>
        <row r="87">
          <cell r="A87">
            <v>7</v>
          </cell>
        </row>
        <row r="88">
          <cell r="A88">
            <v>7</v>
          </cell>
        </row>
        <row r="89">
          <cell r="A89">
            <v>7</v>
          </cell>
        </row>
        <row r="90">
          <cell r="A90">
            <v>7</v>
          </cell>
        </row>
        <row r="91">
          <cell r="A91">
            <v>7</v>
          </cell>
        </row>
        <row r="92">
          <cell r="A92">
            <v>7</v>
          </cell>
        </row>
        <row r="93">
          <cell r="A93">
            <v>7</v>
          </cell>
        </row>
        <row r="94">
          <cell r="A94">
            <v>7</v>
          </cell>
        </row>
        <row r="95">
          <cell r="A95">
            <v>7</v>
          </cell>
        </row>
        <row r="96">
          <cell r="A96">
            <v>7</v>
          </cell>
        </row>
        <row r="97">
          <cell r="A97">
            <v>7</v>
          </cell>
        </row>
        <row r="98">
          <cell r="A98">
            <v>8</v>
          </cell>
        </row>
        <row r="99">
          <cell r="A99">
            <v>8</v>
          </cell>
        </row>
        <row r="100">
          <cell r="A100">
            <v>8</v>
          </cell>
        </row>
        <row r="101">
          <cell r="A101">
            <v>8</v>
          </cell>
        </row>
        <row r="102">
          <cell r="A102">
            <v>8</v>
          </cell>
        </row>
        <row r="103">
          <cell r="A103">
            <v>8</v>
          </cell>
        </row>
        <row r="104">
          <cell r="A104">
            <v>8</v>
          </cell>
        </row>
        <row r="105">
          <cell r="A105">
            <v>8</v>
          </cell>
        </row>
        <row r="106">
          <cell r="A106">
            <v>8</v>
          </cell>
        </row>
        <row r="107">
          <cell r="A107">
            <v>8</v>
          </cell>
        </row>
        <row r="108">
          <cell r="A108">
            <v>8</v>
          </cell>
        </row>
        <row r="109">
          <cell r="A109">
            <v>8</v>
          </cell>
        </row>
        <row r="110">
          <cell r="A110">
            <v>8</v>
          </cell>
        </row>
        <row r="111">
          <cell r="A111">
            <v>8</v>
          </cell>
        </row>
        <row r="112">
          <cell r="A112">
            <v>8</v>
          </cell>
        </row>
        <row r="113">
          <cell r="A113">
            <v>8</v>
          </cell>
        </row>
        <row r="114">
          <cell r="A114">
            <v>9</v>
          </cell>
        </row>
        <row r="115">
          <cell r="A115">
            <v>9</v>
          </cell>
        </row>
        <row r="116">
          <cell r="A116">
            <v>9</v>
          </cell>
        </row>
        <row r="117">
          <cell r="A117">
            <v>9</v>
          </cell>
        </row>
        <row r="118">
          <cell r="A118">
            <v>9</v>
          </cell>
        </row>
        <row r="119">
          <cell r="A119">
            <v>9</v>
          </cell>
        </row>
        <row r="120">
          <cell r="A120">
            <v>9</v>
          </cell>
        </row>
        <row r="121">
          <cell r="A121">
            <v>9</v>
          </cell>
        </row>
        <row r="122">
          <cell r="A122">
            <v>9</v>
          </cell>
        </row>
        <row r="123">
          <cell r="A123">
            <v>9</v>
          </cell>
        </row>
        <row r="124">
          <cell r="A124">
            <v>9</v>
          </cell>
        </row>
        <row r="125">
          <cell r="A125">
            <v>9</v>
          </cell>
        </row>
        <row r="126">
          <cell r="A126">
            <v>9</v>
          </cell>
        </row>
        <row r="127">
          <cell r="A127">
            <v>9</v>
          </cell>
        </row>
        <row r="128">
          <cell r="A128">
            <v>9</v>
          </cell>
        </row>
        <row r="129">
          <cell r="A129">
            <v>9</v>
          </cell>
        </row>
        <row r="130">
          <cell r="A130">
            <v>10</v>
          </cell>
        </row>
        <row r="131">
          <cell r="A131">
            <v>10</v>
          </cell>
        </row>
        <row r="132">
          <cell r="A132">
            <v>10</v>
          </cell>
        </row>
        <row r="133">
          <cell r="A133">
            <v>10</v>
          </cell>
        </row>
        <row r="134">
          <cell r="A134">
            <v>10</v>
          </cell>
        </row>
        <row r="135">
          <cell r="A135">
            <v>10</v>
          </cell>
        </row>
        <row r="136">
          <cell r="A136">
            <v>10</v>
          </cell>
        </row>
        <row r="137">
          <cell r="A137">
            <v>10</v>
          </cell>
        </row>
        <row r="138">
          <cell r="A138">
            <v>10</v>
          </cell>
        </row>
        <row r="139">
          <cell r="A139">
            <v>10</v>
          </cell>
        </row>
        <row r="140">
          <cell r="A140">
            <v>10</v>
          </cell>
        </row>
        <row r="141">
          <cell r="A141">
            <v>10</v>
          </cell>
        </row>
        <row r="142">
          <cell r="A142">
            <v>10</v>
          </cell>
        </row>
        <row r="143">
          <cell r="A143">
            <v>10</v>
          </cell>
        </row>
        <row r="144">
          <cell r="A144">
            <v>10</v>
          </cell>
        </row>
        <row r="145">
          <cell r="A145">
            <v>10</v>
          </cell>
        </row>
        <row r="146">
          <cell r="A146">
            <v>11</v>
          </cell>
        </row>
        <row r="147">
          <cell r="A147">
            <v>11</v>
          </cell>
        </row>
        <row r="148">
          <cell r="A148">
            <v>11</v>
          </cell>
        </row>
        <row r="149">
          <cell r="A149">
            <v>11</v>
          </cell>
        </row>
        <row r="150">
          <cell r="A150">
            <v>11</v>
          </cell>
        </row>
        <row r="151">
          <cell r="A151">
            <v>11</v>
          </cell>
        </row>
        <row r="152">
          <cell r="A152">
            <v>11</v>
          </cell>
        </row>
        <row r="153">
          <cell r="A153">
            <v>11</v>
          </cell>
        </row>
        <row r="154">
          <cell r="A154">
            <v>11</v>
          </cell>
        </row>
        <row r="155">
          <cell r="A155">
            <v>11</v>
          </cell>
        </row>
        <row r="156">
          <cell r="A156">
            <v>11</v>
          </cell>
        </row>
        <row r="157">
          <cell r="A157">
            <v>11</v>
          </cell>
        </row>
        <row r="158">
          <cell r="A158">
            <v>11</v>
          </cell>
        </row>
        <row r="159">
          <cell r="A159">
            <v>11</v>
          </cell>
        </row>
        <row r="160">
          <cell r="A160">
            <v>11</v>
          </cell>
        </row>
        <row r="161">
          <cell r="A161">
            <v>11</v>
          </cell>
        </row>
        <row r="162">
          <cell r="A162">
            <v>12</v>
          </cell>
        </row>
        <row r="163">
          <cell r="A163">
            <v>12</v>
          </cell>
        </row>
        <row r="164">
          <cell r="A164">
            <v>12</v>
          </cell>
        </row>
        <row r="165">
          <cell r="A165">
            <v>12</v>
          </cell>
        </row>
        <row r="166">
          <cell r="A166">
            <v>12</v>
          </cell>
        </row>
        <row r="167">
          <cell r="A167">
            <v>12</v>
          </cell>
        </row>
        <row r="168">
          <cell r="A168">
            <v>12</v>
          </cell>
        </row>
        <row r="169">
          <cell r="A169">
            <v>12</v>
          </cell>
        </row>
        <row r="170">
          <cell r="A170">
            <v>12</v>
          </cell>
        </row>
        <row r="171">
          <cell r="A171">
            <v>12</v>
          </cell>
        </row>
        <row r="172">
          <cell r="A172">
            <v>12</v>
          </cell>
        </row>
        <row r="173">
          <cell r="A173">
            <v>12</v>
          </cell>
        </row>
        <row r="174">
          <cell r="A174">
            <v>12</v>
          </cell>
        </row>
        <row r="175">
          <cell r="A175">
            <v>12</v>
          </cell>
        </row>
        <row r="176">
          <cell r="A176">
            <v>12</v>
          </cell>
        </row>
        <row r="177">
          <cell r="A177">
            <v>12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7">
          <cell r="B7" t="str">
            <v>P00091</v>
          </cell>
          <cell r="C7">
            <v>4400635.1399999997</v>
          </cell>
          <cell r="D7">
            <v>7605478.4600000018</v>
          </cell>
          <cell r="E7">
            <v>8281094.910000002</v>
          </cell>
          <cell r="F7">
            <v>5857944.1600000001</v>
          </cell>
          <cell r="G7">
            <v>5319.2700000000023</v>
          </cell>
          <cell r="H7">
            <v>3903551.1299999994</v>
          </cell>
          <cell r="I7">
            <v>3351570.1899999995</v>
          </cell>
          <cell r="J7">
            <v>33405593.260000005</v>
          </cell>
          <cell r="L7" t="str">
            <v>Bs\[Z22K095_Z22K260_PS_2020_CTG.xlsx]Z22K260'!$A$4:$BA$29670</v>
          </cell>
        </row>
        <row r="8">
          <cell r="B8" t="str">
            <v>P00200</v>
          </cell>
          <cell r="C8">
            <v>293243.85999999993</v>
          </cell>
          <cell r="H8">
            <v>1821.37</v>
          </cell>
          <cell r="I8">
            <v>172.69</v>
          </cell>
          <cell r="J8">
            <v>295237.91999999993</v>
          </cell>
        </row>
        <row r="9">
          <cell r="B9" t="str">
            <v>P00220</v>
          </cell>
          <cell r="C9">
            <v>2649134.0999999982</v>
          </cell>
          <cell r="D9">
            <v>5348438.1999999965</v>
          </cell>
          <cell r="E9">
            <v>6764151.7800000021</v>
          </cell>
          <cell r="F9">
            <v>5726398.1200000001</v>
          </cell>
          <cell r="G9">
            <v>101694.19000000002</v>
          </cell>
          <cell r="H9">
            <v>3657566.1099999989</v>
          </cell>
          <cell r="I9">
            <v>3550855.42</v>
          </cell>
          <cell r="J9">
            <v>27798237.920000002</v>
          </cell>
        </row>
        <row r="10">
          <cell r="B10" t="str">
            <v>P00258</v>
          </cell>
          <cell r="C10">
            <v>2543585.7199999997</v>
          </cell>
          <cell r="D10">
            <v>3584637.4799999986</v>
          </cell>
          <cell r="E10">
            <v>3976381.4799999995</v>
          </cell>
          <cell r="F10">
            <v>3636106.63</v>
          </cell>
          <cell r="G10">
            <v>6080.1099999999988</v>
          </cell>
          <cell r="H10">
            <v>1704487.8300000003</v>
          </cell>
          <cell r="I10">
            <v>2076367.2799999998</v>
          </cell>
          <cell r="J10">
            <v>17527646.529999997</v>
          </cell>
        </row>
        <row r="11">
          <cell r="B11" t="str">
            <v>P00280</v>
          </cell>
          <cell r="C11">
            <v>7423790.4000000078</v>
          </cell>
          <cell r="D11">
            <v>12377755.020000005</v>
          </cell>
          <cell r="E11">
            <v>13423891.029999988</v>
          </cell>
          <cell r="F11">
            <v>10158648.230000025</v>
          </cell>
          <cell r="G11">
            <v>1133803.1599999997</v>
          </cell>
          <cell r="H11">
            <v>7073138.4500000076</v>
          </cell>
          <cell r="I11">
            <v>8750035.8800000045</v>
          </cell>
          <cell r="J11">
            <v>60341062.170000039</v>
          </cell>
        </row>
        <row r="12">
          <cell r="B12" t="str">
            <v>P00282</v>
          </cell>
          <cell r="C12">
            <v>1553742.2399999998</v>
          </cell>
          <cell r="D12">
            <v>3263844.370000002</v>
          </cell>
          <cell r="E12">
            <v>3110625.0700000026</v>
          </cell>
          <cell r="F12">
            <v>3034881.2500000005</v>
          </cell>
          <cell r="G12">
            <v>28523.459999999995</v>
          </cell>
          <cell r="H12">
            <v>2038969.0800000003</v>
          </cell>
          <cell r="I12">
            <v>2238268.0199999996</v>
          </cell>
          <cell r="J12">
            <v>15268853.490000004</v>
          </cell>
        </row>
        <row r="13">
          <cell r="B13" t="str">
            <v>P00283</v>
          </cell>
          <cell r="C13">
            <v>651473.75999999989</v>
          </cell>
          <cell r="D13">
            <v>791921.52000000014</v>
          </cell>
          <cell r="E13">
            <v>678116.68</v>
          </cell>
          <cell r="F13">
            <v>521785.97</v>
          </cell>
          <cell r="G13">
            <v>3185.44</v>
          </cell>
          <cell r="H13">
            <v>131164.60999999999</v>
          </cell>
          <cell r="I13">
            <v>722848.3899999999</v>
          </cell>
          <cell r="J13">
            <v>3500496.3699999992</v>
          </cell>
        </row>
        <row r="14">
          <cell r="B14" t="str">
            <v>P00291</v>
          </cell>
          <cell r="C14">
            <v>1756688.9500000007</v>
          </cell>
          <cell r="D14">
            <v>3894305.4299999955</v>
          </cell>
          <cell r="E14">
            <v>3989031.2599999947</v>
          </cell>
          <cell r="F14">
            <v>2901921.3699999992</v>
          </cell>
          <cell r="G14">
            <v>96949.770000000048</v>
          </cell>
          <cell r="H14">
            <v>1317096.3800000004</v>
          </cell>
          <cell r="I14">
            <v>1375837.2599999991</v>
          </cell>
          <cell r="J14">
            <v>15331830.419999991</v>
          </cell>
        </row>
        <row r="15">
          <cell r="B15" t="str">
            <v>P00580</v>
          </cell>
          <cell r="C15">
            <v>7552259.4900000105</v>
          </cell>
          <cell r="D15">
            <v>10835036.149999999</v>
          </cell>
          <cell r="E15">
            <v>11340555.529999996</v>
          </cell>
          <cell r="F15">
            <v>13728727.319999985</v>
          </cell>
          <cell r="G15">
            <v>707235.1600000005</v>
          </cell>
          <cell r="H15">
            <v>7397054.0000000075</v>
          </cell>
          <cell r="I15">
            <v>8445650.0099999998</v>
          </cell>
          <cell r="J15">
            <v>60006517.659999996</v>
          </cell>
        </row>
        <row r="16">
          <cell r="B16" t="str">
            <v>P00586</v>
          </cell>
          <cell r="C16">
            <v>342607.24</v>
          </cell>
          <cell r="D16">
            <v>1217413.99</v>
          </cell>
          <cell r="E16">
            <v>1310057.1100000003</v>
          </cell>
          <cell r="F16">
            <v>1103733.0499999998</v>
          </cell>
          <cell r="G16">
            <v>4113.7899999999991</v>
          </cell>
          <cell r="H16">
            <v>701654.77000000014</v>
          </cell>
          <cell r="I16">
            <v>1031282.0800000001</v>
          </cell>
          <cell r="J16">
            <v>5710862.0300000003</v>
          </cell>
        </row>
        <row r="17">
          <cell r="B17" t="str">
            <v>P00590</v>
          </cell>
          <cell r="C17">
            <v>1823912.85</v>
          </cell>
          <cell r="D17">
            <v>2253312.9500000002</v>
          </cell>
          <cell r="E17">
            <v>2144937.5700000008</v>
          </cell>
          <cell r="F17">
            <v>1917954.74</v>
          </cell>
          <cell r="G17">
            <v>7307.5300000000016</v>
          </cell>
          <cell r="H17">
            <v>1557313.34</v>
          </cell>
          <cell r="I17">
            <v>1329897.02</v>
          </cell>
          <cell r="J17">
            <v>11034636.000000002</v>
          </cell>
        </row>
        <row r="18">
          <cell r="B18" t="str">
            <v>Total Geral</v>
          </cell>
          <cell r="C18">
            <v>30991073.750000015</v>
          </cell>
          <cell r="D18">
            <v>51172143.57</v>
          </cell>
          <cell r="E18">
            <v>55018842.419999987</v>
          </cell>
          <cell r="F18">
            <v>48588100.840000004</v>
          </cell>
          <cell r="G18">
            <v>2094211.8800000001</v>
          </cell>
          <cell r="H18">
            <v>29483817.070000015</v>
          </cell>
          <cell r="I18">
            <v>32872784.239999998</v>
          </cell>
          <cell r="J18">
            <v>250220973.77000004</v>
          </cell>
        </row>
      </sheetData>
      <sheetData sheetId="10"/>
      <sheetData sheetId="11"/>
      <sheetData sheetId="12"/>
      <sheetData sheetId="13"/>
      <sheetData sheetId="14">
        <row r="7">
          <cell r="C7">
            <v>84862.7</v>
          </cell>
          <cell r="D7">
            <v>79304.56</v>
          </cell>
          <cell r="E7">
            <v>71830.28</v>
          </cell>
          <cell r="F7">
            <v>0</v>
          </cell>
          <cell r="G7">
            <v>184207.24</v>
          </cell>
          <cell r="H7">
            <v>11543.61</v>
          </cell>
          <cell r="I7">
            <v>85660.169999999984</v>
          </cell>
          <cell r="J7">
            <v>2522.06</v>
          </cell>
          <cell r="K7">
            <v>4277.66</v>
          </cell>
          <cell r="L7">
            <v>524208.27999999997</v>
          </cell>
        </row>
        <row r="8">
          <cell r="B8" t="str">
            <v>P00068</v>
          </cell>
          <cell r="C8">
            <v>341.92</v>
          </cell>
          <cell r="E8">
            <v>1282.21</v>
          </cell>
          <cell r="L8">
            <v>1624.13</v>
          </cell>
        </row>
        <row r="9">
          <cell r="B9" t="str">
            <v>P00091</v>
          </cell>
          <cell r="C9">
            <v>367831.71999999986</v>
          </cell>
          <cell r="D9">
            <v>291696.97000000009</v>
          </cell>
          <cell r="E9">
            <v>414192.86000000016</v>
          </cell>
          <cell r="F9">
            <v>-235.17999999999998</v>
          </cell>
          <cell r="G9">
            <v>6400.9500000000007</v>
          </cell>
          <cell r="H9">
            <v>32784.42</v>
          </cell>
          <cell r="I9">
            <v>247665.21999999994</v>
          </cell>
          <cell r="J9">
            <v>1314244.9600000002</v>
          </cell>
          <cell r="K9">
            <v>518186.08000000025</v>
          </cell>
          <cell r="L9">
            <v>3192768</v>
          </cell>
        </row>
        <row r="10">
          <cell r="B10" t="str">
            <v>P00220</v>
          </cell>
          <cell r="C10">
            <v>2716673.79</v>
          </cell>
          <cell r="D10">
            <v>2963763.6999999993</v>
          </cell>
          <cell r="E10">
            <v>3162816.1899999995</v>
          </cell>
          <cell r="F10">
            <v>12666.44</v>
          </cell>
          <cell r="G10">
            <v>1174435.8</v>
          </cell>
          <cell r="H10">
            <v>1367529.2500000002</v>
          </cell>
          <cell r="I10">
            <v>2431306.7200000007</v>
          </cell>
          <cell r="J10">
            <v>6082308.5200000005</v>
          </cell>
          <cell r="K10">
            <v>3705091.7399999998</v>
          </cell>
          <cell r="L10">
            <v>23616592.149999999</v>
          </cell>
        </row>
        <row r="11">
          <cell r="B11" t="str">
            <v>P00258</v>
          </cell>
          <cell r="C11">
            <v>745972.42999999982</v>
          </cell>
          <cell r="D11">
            <v>996132.74</v>
          </cell>
          <cell r="E11">
            <v>1455122.8</v>
          </cell>
          <cell r="F11">
            <v>469.15999999999997</v>
          </cell>
          <cell r="G11">
            <v>28911.299999999996</v>
          </cell>
          <cell r="H11">
            <v>298057.96000000002</v>
          </cell>
          <cell r="I11">
            <v>450748.68999999994</v>
          </cell>
          <cell r="J11">
            <v>1613164.4599999995</v>
          </cell>
          <cell r="K11">
            <v>1036558.8199999998</v>
          </cell>
          <cell r="L11">
            <v>6625138.3599999994</v>
          </cell>
        </row>
        <row r="12">
          <cell r="B12" t="str">
            <v>P00280</v>
          </cell>
          <cell r="C12">
            <v>-7181.0599999999959</v>
          </cell>
          <cell r="D12">
            <v>81452.490000000005</v>
          </cell>
          <cell r="E12">
            <v>32600.06</v>
          </cell>
          <cell r="F12">
            <v>2.82</v>
          </cell>
          <cell r="G12">
            <v>-1913.3300000000002</v>
          </cell>
          <cell r="H12">
            <v>4142.16</v>
          </cell>
          <cell r="I12">
            <v>51672.109999999993</v>
          </cell>
          <cell r="J12">
            <v>25033.5</v>
          </cell>
          <cell r="K12">
            <v>82140.109999999986</v>
          </cell>
          <cell r="L12">
            <v>267948.86</v>
          </cell>
        </row>
        <row r="13">
          <cell r="B13" t="str">
            <v>P00282</v>
          </cell>
          <cell r="C13">
            <v>521198.67999999993</v>
          </cell>
          <cell r="D13">
            <v>714450.42000000016</v>
          </cell>
          <cell r="E13">
            <v>386476.23000000004</v>
          </cell>
          <cell r="F13">
            <v>85.090000000000018</v>
          </cell>
          <cell r="G13">
            <v>247379.23000000004</v>
          </cell>
          <cell r="H13">
            <v>237800.27000000005</v>
          </cell>
          <cell r="I13">
            <v>713216.04</v>
          </cell>
          <cell r="J13">
            <v>1629936.04</v>
          </cell>
          <cell r="K13">
            <v>641751.52000000037</v>
          </cell>
          <cell r="L13">
            <v>5092293.5200000005</v>
          </cell>
        </row>
        <row r="14">
          <cell r="B14" t="str">
            <v>P00283</v>
          </cell>
          <cell r="C14">
            <v>36850.32</v>
          </cell>
          <cell r="D14">
            <v>52305.71</v>
          </cell>
          <cell r="E14">
            <v>34370.449999999997</v>
          </cell>
          <cell r="F14">
            <v>44.94</v>
          </cell>
          <cell r="I14">
            <v>42987.14</v>
          </cell>
          <cell r="J14">
            <v>174274.66</v>
          </cell>
          <cell r="K14">
            <v>89153.32</v>
          </cell>
          <cell r="L14">
            <v>429986.54</v>
          </cell>
        </row>
        <row r="15">
          <cell r="B15" t="str">
            <v>P00580</v>
          </cell>
          <cell r="C15">
            <v>3813428.5399999986</v>
          </cell>
          <cell r="D15">
            <v>4210246.0600000015</v>
          </cell>
          <cell r="E15">
            <v>5012917.1899999883</v>
          </cell>
          <cell r="F15">
            <v>-3675.449999999993</v>
          </cell>
          <cell r="G15">
            <v>928673.14999999991</v>
          </cell>
          <cell r="H15">
            <v>863621.21999999927</v>
          </cell>
          <cell r="I15">
            <v>2596086.0299999989</v>
          </cell>
          <cell r="J15">
            <v>9018686.1799999811</v>
          </cell>
          <cell r="K15">
            <v>5290489.97</v>
          </cell>
          <cell r="L15">
            <v>31730472.889999967</v>
          </cell>
        </row>
        <row r="16">
          <cell r="B16" t="str">
            <v>P00586</v>
          </cell>
          <cell r="C16">
            <v>311850.7</v>
          </cell>
          <cell r="D16">
            <v>336483.33999999997</v>
          </cell>
          <cell r="E16">
            <v>317034.72000000003</v>
          </cell>
          <cell r="F16">
            <v>129.78</v>
          </cell>
          <cell r="G16">
            <v>-52620.4</v>
          </cell>
          <cell r="H16">
            <v>73447.12000000001</v>
          </cell>
          <cell r="I16">
            <v>292981.59000000003</v>
          </cell>
          <cell r="J16">
            <v>619641.9800000001</v>
          </cell>
          <cell r="K16">
            <v>482661.63999999996</v>
          </cell>
          <cell r="L16">
            <v>2381610.4700000002</v>
          </cell>
        </row>
        <row r="17">
          <cell r="B17" t="str">
            <v>P00590</v>
          </cell>
          <cell r="C17">
            <v>544493.95000000007</v>
          </cell>
          <cell r="D17">
            <v>567646.19999999995</v>
          </cell>
          <cell r="E17">
            <v>570249.42000000004</v>
          </cell>
          <cell r="F17">
            <v>595.67000000000007</v>
          </cell>
          <cell r="G17">
            <v>51329.750000000007</v>
          </cell>
          <cell r="H17">
            <v>433835.79</v>
          </cell>
          <cell r="I17">
            <v>373996.27</v>
          </cell>
          <cell r="J17">
            <v>1686071.92</v>
          </cell>
          <cell r="K17">
            <v>1013504.26</v>
          </cell>
          <cell r="L17">
            <v>5241723.2299999995</v>
          </cell>
        </row>
        <row r="18">
          <cell r="B18" t="str">
            <v>P00200</v>
          </cell>
          <cell r="E18">
            <v>6264.7499999999991</v>
          </cell>
          <cell r="F18">
            <v>6010.8600000000006</v>
          </cell>
          <cell r="G18">
            <v>23211.590000000004</v>
          </cell>
          <cell r="H18">
            <v>37201.510000000017</v>
          </cell>
          <cell r="I18">
            <v>18129.140000000007</v>
          </cell>
          <cell r="J18">
            <v>6392.1</v>
          </cell>
          <cell r="K18">
            <v>756.28000000000009</v>
          </cell>
          <cell r="L18">
            <v>97966.23000000004</v>
          </cell>
        </row>
      </sheetData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R12"/>
    </sheetNames>
    <sheetDataSet>
      <sheetData sheetId="0" refreshError="1">
        <row r="2">
          <cell r="A2"/>
          <cell r="D2" t="str">
            <v>P00068</v>
          </cell>
          <cell r="E2" t="str">
            <v>P00220</v>
          </cell>
          <cell r="F2" t="str">
            <v>P00581</v>
          </cell>
          <cell r="G2" t="str">
            <v>P00590</v>
          </cell>
          <cell r="H2" t="str">
            <v>P00291</v>
          </cell>
          <cell r="I2" t="str">
            <v>DIV AM</v>
          </cell>
          <cell r="J2" t="str">
            <v>AM</v>
          </cell>
          <cell r="K2" t="str">
            <v>P00283</v>
          </cell>
          <cell r="L2" t="str">
            <v>P00586</v>
          </cell>
          <cell r="M2" t="str">
            <v>DIV SD</v>
          </cell>
          <cell r="N2" t="str">
            <v>P00258</v>
          </cell>
          <cell r="O2" t="str">
            <v>DIV XS</v>
          </cell>
          <cell r="P2" t="str">
            <v>ES</v>
          </cell>
          <cell r="Q2" t="str">
            <v>P00280</v>
          </cell>
          <cell r="R2" t="str">
            <v>P00297</v>
          </cell>
          <cell r="S2" t="str">
            <v>P00298</v>
          </cell>
          <cell r="T2" t="str">
            <v>P00433</v>
          </cell>
          <cell r="U2" t="str">
            <v>DIV EC</v>
          </cell>
          <cell r="V2" t="str">
            <v>EC</v>
          </cell>
          <cell r="W2" t="str">
            <v>P00090</v>
          </cell>
          <cell r="X2" t="str">
            <v>P00091</v>
          </cell>
          <cell r="Y2" t="str">
            <v>P00282</v>
          </cell>
          <cell r="Z2" t="str">
            <v>DIV PI</v>
          </cell>
          <cell r="AA2" t="str">
            <v>PI</v>
          </cell>
          <cell r="AB2" t="str">
            <v>P00580</v>
          </cell>
          <cell r="AC2" t="str">
            <v>DIV FS</v>
          </cell>
          <cell r="AD2" t="str">
            <v>FS</v>
          </cell>
          <cell r="AE2" t="str">
            <v>P00200</v>
          </cell>
          <cell r="AF2" t="str">
            <v>DIV OT</v>
          </cell>
          <cell r="AG2" t="str">
            <v>OT</v>
          </cell>
          <cell r="AH2" t="str">
            <v>DIV DIV</v>
          </cell>
          <cell r="AI2" t="str">
            <v>DIV</v>
          </cell>
          <cell r="AJ2" t="str">
            <v>PS</v>
          </cell>
        </row>
        <row r="4">
          <cell r="D4">
            <v>0.89273000000000002</v>
          </cell>
          <cell r="E4">
            <v>9402.332179999994</v>
          </cell>
          <cell r="F4">
            <v>0</v>
          </cell>
          <cell r="G4">
            <v>4176.5727399999996</v>
          </cell>
          <cell r="H4">
            <v>2684.0192699999998</v>
          </cell>
          <cell r="I4">
            <v>0</v>
          </cell>
          <cell r="J4">
            <v>16263.816919999992</v>
          </cell>
          <cell r="K4">
            <v>926.18189000000007</v>
          </cell>
          <cell r="L4">
            <v>1706.1348699999996</v>
          </cell>
          <cell r="M4">
            <v>0</v>
          </cell>
          <cell r="N4">
            <v>3652.3003699999986</v>
          </cell>
          <cell r="O4">
            <v>0</v>
          </cell>
          <cell r="P4">
            <v>6284.6171299999987</v>
          </cell>
          <cell r="Q4">
            <v>8880.2783899999959</v>
          </cell>
          <cell r="R4">
            <v>0</v>
          </cell>
          <cell r="S4">
            <v>0</v>
          </cell>
          <cell r="T4">
            <v>3817.5016400000004</v>
          </cell>
          <cell r="U4">
            <v>0</v>
          </cell>
          <cell r="V4">
            <v>12697.780029999998</v>
          </cell>
          <cell r="W4">
            <v>632.76373999999998</v>
          </cell>
          <cell r="X4">
            <v>4721.914979999995</v>
          </cell>
          <cell r="Y4">
            <v>894.98304999999993</v>
          </cell>
          <cell r="Z4">
            <v>0</v>
          </cell>
          <cell r="AA4">
            <v>6249.6617699999933</v>
          </cell>
          <cell r="AB4">
            <v>19518.429300000003</v>
          </cell>
          <cell r="AC4">
            <v>0</v>
          </cell>
          <cell r="AD4">
            <v>19518.429300000003</v>
          </cell>
          <cell r="AE4">
            <v>424.40694999999999</v>
          </cell>
          <cell r="AF4">
            <v>0</v>
          </cell>
          <cell r="AG4">
            <v>424.40694999999999</v>
          </cell>
          <cell r="AH4">
            <v>0</v>
          </cell>
          <cell r="AI4">
            <v>0</v>
          </cell>
          <cell r="AJ4">
            <v>61438.712099999982</v>
          </cell>
        </row>
        <row r="5"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J5"/>
        </row>
        <row r="6">
          <cell r="D6">
            <v>0</v>
          </cell>
          <cell r="E6">
            <v>8465.1249799999932</v>
          </cell>
          <cell r="F6">
            <v>0</v>
          </cell>
          <cell r="G6">
            <v>3640.5510100000001</v>
          </cell>
          <cell r="H6">
            <v>3381.7492599999996</v>
          </cell>
          <cell r="I6">
            <v>0</v>
          </cell>
          <cell r="J6">
            <v>15487.425249999993</v>
          </cell>
          <cell r="K6">
            <v>661.8656400000001</v>
          </cell>
          <cell r="L6">
            <v>1727.4011999999996</v>
          </cell>
          <cell r="M6">
            <v>0</v>
          </cell>
          <cell r="N6">
            <v>3844.2666999999988</v>
          </cell>
          <cell r="O6">
            <v>0</v>
          </cell>
          <cell r="P6">
            <v>6233.5335399999985</v>
          </cell>
          <cell r="Q6">
            <v>7797.3824999999943</v>
          </cell>
          <cell r="R6">
            <v>0</v>
          </cell>
          <cell r="S6">
            <v>0</v>
          </cell>
          <cell r="T6">
            <v>3817.5016400000004</v>
          </cell>
          <cell r="U6">
            <v>0</v>
          </cell>
          <cell r="V6">
            <v>11614.884139999996</v>
          </cell>
          <cell r="W6">
            <v>632.76373999999998</v>
          </cell>
          <cell r="X6">
            <v>8713.5228499999957</v>
          </cell>
          <cell r="Y6">
            <v>664.9351099999999</v>
          </cell>
          <cell r="Z6">
            <v>0</v>
          </cell>
          <cell r="AA6">
            <v>10011.221699999995</v>
          </cell>
          <cell r="AB6">
            <v>17613.628980000005</v>
          </cell>
          <cell r="AC6">
            <v>0</v>
          </cell>
          <cell r="AD6">
            <v>17613.628980000005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60960.69360999998</v>
          </cell>
        </row>
        <row r="7">
          <cell r="D7">
            <v>0</v>
          </cell>
          <cell r="E7">
            <v>8465.1249799999932</v>
          </cell>
          <cell r="F7">
            <v>0</v>
          </cell>
          <cell r="G7">
            <v>3640.5510100000001</v>
          </cell>
          <cell r="H7">
            <v>3381.7492599999996</v>
          </cell>
          <cell r="I7">
            <v>0</v>
          </cell>
          <cell r="J7">
            <v>15487.425249999993</v>
          </cell>
          <cell r="K7">
            <v>661.8656400000001</v>
          </cell>
          <cell r="L7">
            <v>1727.4011999999996</v>
          </cell>
          <cell r="M7">
            <v>0</v>
          </cell>
          <cell r="N7">
            <v>3844.2666999999988</v>
          </cell>
          <cell r="O7">
            <v>0</v>
          </cell>
          <cell r="P7">
            <v>6233.5335399999985</v>
          </cell>
          <cell r="Q7">
            <v>7797.3824999999943</v>
          </cell>
          <cell r="R7">
            <v>0</v>
          </cell>
          <cell r="S7">
            <v>0</v>
          </cell>
          <cell r="T7">
            <v>3817.5016400000004</v>
          </cell>
          <cell r="U7">
            <v>0</v>
          </cell>
          <cell r="V7">
            <v>11614.884139999996</v>
          </cell>
          <cell r="W7">
            <v>632.76373999999998</v>
          </cell>
          <cell r="X7">
            <v>8713.5228499999957</v>
          </cell>
          <cell r="Y7">
            <v>664.9351099999999</v>
          </cell>
          <cell r="Z7">
            <v>0</v>
          </cell>
          <cell r="AA7">
            <v>10011.221699999995</v>
          </cell>
          <cell r="AB7">
            <v>17613.628980000005</v>
          </cell>
          <cell r="AC7">
            <v>0</v>
          </cell>
          <cell r="AD7">
            <v>17613.628980000005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60960.69360999998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</row>
        <row r="9">
          <cell r="D9">
            <v>0</v>
          </cell>
          <cell r="E9">
            <v>4545.5618791999987</v>
          </cell>
          <cell r="F9">
            <v>0</v>
          </cell>
          <cell r="G9">
            <v>2185.4634004000004</v>
          </cell>
          <cell r="H9">
            <v>1765.2392356999994</v>
          </cell>
          <cell r="I9">
            <v>0</v>
          </cell>
          <cell r="J9">
            <v>8496.2645152999976</v>
          </cell>
          <cell r="K9">
            <v>461.77912800000001</v>
          </cell>
          <cell r="L9">
            <v>922.84298090000004</v>
          </cell>
          <cell r="M9">
            <v>0</v>
          </cell>
          <cell r="N9">
            <v>1781.0737958999994</v>
          </cell>
          <cell r="O9">
            <v>0</v>
          </cell>
          <cell r="P9">
            <v>3165.6959047999994</v>
          </cell>
          <cell r="Q9">
            <v>3511.2029752999961</v>
          </cell>
          <cell r="R9">
            <v>0</v>
          </cell>
          <cell r="S9">
            <v>0</v>
          </cell>
          <cell r="T9">
            <v>3129.8471680000002</v>
          </cell>
          <cell r="U9">
            <v>0</v>
          </cell>
          <cell r="V9">
            <v>6641.0501432999963</v>
          </cell>
          <cell r="W9">
            <v>262.35523999999998</v>
          </cell>
          <cell r="X9">
            <v>4798.5394851999972</v>
          </cell>
          <cell r="Y9">
            <v>500.01970229999995</v>
          </cell>
          <cell r="Z9">
            <v>0</v>
          </cell>
          <cell r="AA9">
            <v>5560.9144274999971</v>
          </cell>
          <cell r="AB9">
            <v>8986.452615299997</v>
          </cell>
          <cell r="AC9">
            <v>0</v>
          </cell>
          <cell r="AD9">
            <v>8986.452615299997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32850.377606199982</v>
          </cell>
        </row>
        <row r="10">
          <cell r="D10">
            <v>0</v>
          </cell>
          <cell r="E10">
            <v>2066.7721364975901</v>
          </cell>
          <cell r="F10">
            <v>0</v>
          </cell>
          <cell r="G10">
            <v>0.52170899634585632</v>
          </cell>
          <cell r="H10">
            <v>0</v>
          </cell>
          <cell r="I10">
            <v>0</v>
          </cell>
          <cell r="J10">
            <v>2067.2938454939358</v>
          </cell>
          <cell r="K10">
            <v>71.935051852821147</v>
          </cell>
          <cell r="L10">
            <v>120.4452559933611</v>
          </cell>
          <cell r="M10">
            <v>0</v>
          </cell>
          <cell r="N10">
            <v>538.52858398191745</v>
          </cell>
          <cell r="O10">
            <v>0</v>
          </cell>
          <cell r="P10">
            <v>730.90889182809974</v>
          </cell>
          <cell r="Q10">
            <v>1835.8844371177611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1835.8844371177611</v>
          </cell>
          <cell r="W10">
            <v>0</v>
          </cell>
          <cell r="X10">
            <v>1799.051548677204</v>
          </cell>
          <cell r="Y10">
            <v>74.586560240491437</v>
          </cell>
          <cell r="Z10">
            <v>0</v>
          </cell>
          <cell r="AA10">
            <v>1873.6381089176955</v>
          </cell>
          <cell r="AB10">
            <v>3650.6800449143398</v>
          </cell>
          <cell r="AC10">
            <v>0</v>
          </cell>
          <cell r="AD10">
            <v>3650.6800449143398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10158.405328271831</v>
          </cell>
        </row>
        <row r="11">
          <cell r="D11">
            <v>0</v>
          </cell>
          <cell r="E11">
            <v>1718.294677602405</v>
          </cell>
          <cell r="F11">
            <v>0</v>
          </cell>
          <cell r="G11">
            <v>1444.6636222036541</v>
          </cell>
          <cell r="H11">
            <v>1616.5100243000004</v>
          </cell>
          <cell r="I11">
            <v>0</v>
          </cell>
          <cell r="J11">
            <v>4779.4683241060593</v>
          </cell>
          <cell r="K11">
            <v>127.93534014717883</v>
          </cell>
          <cell r="L11">
            <v>666.80311410663865</v>
          </cell>
          <cell r="M11">
            <v>0</v>
          </cell>
          <cell r="N11">
            <v>1494.986847818082</v>
          </cell>
          <cell r="O11">
            <v>0</v>
          </cell>
          <cell r="P11">
            <v>2289.7253020718995</v>
          </cell>
          <cell r="Q11">
            <v>2382.0890466822375</v>
          </cell>
          <cell r="R11">
            <v>0</v>
          </cell>
          <cell r="S11">
            <v>0</v>
          </cell>
          <cell r="T11">
            <v>676.77882399999999</v>
          </cell>
          <cell r="U11">
            <v>0</v>
          </cell>
          <cell r="V11">
            <v>3058.8678706822375</v>
          </cell>
          <cell r="W11">
            <v>355.84833899999995</v>
          </cell>
          <cell r="X11">
            <v>2069.5062270227945</v>
          </cell>
          <cell r="Y11">
            <v>69.652917759508583</v>
          </cell>
          <cell r="Z11">
            <v>0</v>
          </cell>
          <cell r="AA11">
            <v>2495.0074837823031</v>
          </cell>
          <cell r="AB11">
            <v>4768.2850796856692</v>
          </cell>
          <cell r="AC11">
            <v>0</v>
          </cell>
          <cell r="AD11">
            <v>4768.2850796856692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17391.354060328169</v>
          </cell>
        </row>
        <row r="12">
          <cell r="D12">
            <v>0</v>
          </cell>
          <cell r="E12">
            <v>9.7489299999999979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9.7489299999999979</v>
          </cell>
          <cell r="K12">
            <v>0</v>
          </cell>
          <cell r="L12">
            <v>5.6060000000000006E-2</v>
          </cell>
          <cell r="M12">
            <v>0</v>
          </cell>
          <cell r="N12">
            <v>4.4736900000000004</v>
          </cell>
          <cell r="O12">
            <v>0</v>
          </cell>
          <cell r="P12">
            <v>4.5297500000000008</v>
          </cell>
          <cell r="Q12">
            <v>12.96677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12.96677</v>
          </cell>
          <cell r="W12">
            <v>0</v>
          </cell>
          <cell r="X12">
            <v>8.1198000000000015</v>
          </cell>
          <cell r="Y12">
            <v>13.949789999999998</v>
          </cell>
          <cell r="Z12">
            <v>0</v>
          </cell>
          <cell r="AA12">
            <v>22.069589999999998</v>
          </cell>
          <cell r="AB12">
            <v>43.904789999999991</v>
          </cell>
          <cell r="AC12">
            <v>0</v>
          </cell>
          <cell r="AD12">
            <v>43.904789999999991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93.219830000000002</v>
          </cell>
        </row>
        <row r="13">
          <cell r="D13">
            <v>0</v>
          </cell>
          <cell r="E13">
            <v>124.74735670000007</v>
          </cell>
          <cell r="F13">
            <v>0</v>
          </cell>
          <cell r="G13">
            <v>9.9022784000000019</v>
          </cell>
          <cell r="H13">
            <v>0</v>
          </cell>
          <cell r="I13">
            <v>0</v>
          </cell>
          <cell r="J13">
            <v>134.64963510000007</v>
          </cell>
          <cell r="K13">
            <v>0.21612000000000001</v>
          </cell>
          <cell r="L13">
            <v>17.253789000000001</v>
          </cell>
          <cell r="M13">
            <v>0</v>
          </cell>
          <cell r="N13">
            <v>25.203782300000007</v>
          </cell>
          <cell r="O13">
            <v>0</v>
          </cell>
          <cell r="P13">
            <v>42.673691300000009</v>
          </cell>
          <cell r="Q13">
            <v>55.239270899999987</v>
          </cell>
          <cell r="R13">
            <v>0</v>
          </cell>
          <cell r="S13">
            <v>0</v>
          </cell>
          <cell r="T13">
            <v>10.875648</v>
          </cell>
          <cell r="U13">
            <v>0</v>
          </cell>
          <cell r="V13">
            <v>66.114918899999992</v>
          </cell>
          <cell r="W13">
            <v>14.560161000000004</v>
          </cell>
          <cell r="X13">
            <v>38.305789099999984</v>
          </cell>
          <cell r="Y13">
            <v>6.7261397000000001</v>
          </cell>
          <cell r="Z13">
            <v>0</v>
          </cell>
          <cell r="AA13">
            <v>59.592089799999989</v>
          </cell>
          <cell r="AB13">
            <v>164.30645009999998</v>
          </cell>
          <cell r="AC13">
            <v>0</v>
          </cell>
          <cell r="AD13">
            <v>164.30645009999998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467.33678520000007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R02"/>
    </sheetNames>
    <sheetDataSet>
      <sheetData sheetId="0" refreshError="1">
        <row r="2">
          <cell r="A2"/>
          <cell r="D2" t="str">
            <v>P00068</v>
          </cell>
          <cell r="E2" t="str">
            <v>P00220</v>
          </cell>
          <cell r="F2" t="str">
            <v>P00581</v>
          </cell>
          <cell r="G2" t="str">
            <v>P00590</v>
          </cell>
          <cell r="H2" t="str">
            <v>P00291</v>
          </cell>
          <cell r="I2" t="str">
            <v>DIV AM</v>
          </cell>
          <cell r="J2" t="str">
            <v>AM</v>
          </cell>
          <cell r="K2" t="str">
            <v>P00283</v>
          </cell>
          <cell r="L2" t="str">
            <v>P00586</v>
          </cell>
          <cell r="M2" t="str">
            <v>DIV SD</v>
          </cell>
          <cell r="N2" t="str">
            <v>P00258</v>
          </cell>
          <cell r="O2" t="str">
            <v>DIV XS</v>
          </cell>
          <cell r="P2" t="str">
            <v>ES</v>
          </cell>
          <cell r="Q2" t="str">
            <v>P00280</v>
          </cell>
          <cell r="R2" t="str">
            <v>P00297</v>
          </cell>
          <cell r="S2" t="str">
            <v>P00298</v>
          </cell>
          <cell r="T2" t="str">
            <v>P00433</v>
          </cell>
          <cell r="U2" t="str">
            <v>DIV EC</v>
          </cell>
          <cell r="V2" t="str">
            <v>EC</v>
          </cell>
          <cell r="W2" t="str">
            <v>P00090</v>
          </cell>
          <cell r="X2" t="str">
            <v>P00091</v>
          </cell>
          <cell r="Y2" t="str">
            <v>P00282</v>
          </cell>
          <cell r="Z2" t="str">
            <v>DIV PI</v>
          </cell>
          <cell r="AA2" t="str">
            <v>PI</v>
          </cell>
          <cell r="AB2" t="str">
            <v>P00580</v>
          </cell>
          <cell r="AC2" t="str">
            <v>DIV FS</v>
          </cell>
          <cell r="AD2" t="str">
            <v>FS</v>
          </cell>
          <cell r="AE2" t="str">
            <v>P00200</v>
          </cell>
          <cell r="AF2" t="str">
            <v>DIV OT</v>
          </cell>
          <cell r="AG2" t="str">
            <v>OT</v>
          </cell>
          <cell r="AH2" t="str">
            <v>DIV DIV</v>
          </cell>
          <cell r="AI2" t="str">
            <v>DIV</v>
          </cell>
          <cell r="AJ2" t="str">
            <v>PS</v>
          </cell>
        </row>
        <row r="4">
          <cell r="D4">
            <v>-31.869409999999998</v>
          </cell>
          <cell r="E4">
            <v>7212.0647499999959</v>
          </cell>
          <cell r="F4">
            <v>-30.528200000000002</v>
          </cell>
          <cell r="G4">
            <v>3583.8125000000014</v>
          </cell>
          <cell r="H4">
            <v>2039.8211000000001</v>
          </cell>
          <cell r="I4">
            <v>0</v>
          </cell>
          <cell r="J4">
            <v>12773.300739999997</v>
          </cell>
          <cell r="K4">
            <v>670.86702000000002</v>
          </cell>
          <cell r="L4">
            <v>869.99437</v>
          </cell>
          <cell r="M4">
            <v>0</v>
          </cell>
          <cell r="N4">
            <v>2359.5984499999995</v>
          </cell>
          <cell r="O4">
            <v>0</v>
          </cell>
          <cell r="P4">
            <v>3900.4598399999991</v>
          </cell>
          <cell r="Q4">
            <v>7988.3570399999999</v>
          </cell>
          <cell r="R4">
            <v>0</v>
          </cell>
          <cell r="S4">
            <v>0.19541</v>
          </cell>
          <cell r="T4">
            <v>3149.7037600000003</v>
          </cell>
          <cell r="U4">
            <v>0</v>
          </cell>
          <cell r="V4">
            <v>11138.25621</v>
          </cell>
          <cell r="W4">
            <v>614.80050999999992</v>
          </cell>
          <cell r="X4">
            <v>6028.3293699999977</v>
          </cell>
          <cell r="Y4">
            <v>-1315.1396700000009</v>
          </cell>
          <cell r="Z4">
            <v>0</v>
          </cell>
          <cell r="AA4">
            <v>5327.9902099999972</v>
          </cell>
          <cell r="AB4">
            <v>19437.793550000002</v>
          </cell>
          <cell r="AC4">
            <v>0</v>
          </cell>
          <cell r="AD4">
            <v>19437.793550000002</v>
          </cell>
          <cell r="AE4">
            <v>2093.2179700000002</v>
          </cell>
          <cell r="AF4">
            <v>0</v>
          </cell>
          <cell r="AG4">
            <v>2093.2179700000002</v>
          </cell>
          <cell r="AH4">
            <v>0</v>
          </cell>
          <cell r="AI4">
            <v>0</v>
          </cell>
          <cell r="AJ4">
            <v>54671.018519999998</v>
          </cell>
        </row>
        <row r="5"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J5"/>
        </row>
        <row r="6">
          <cell r="D6">
            <v>-31.869409999999998</v>
          </cell>
          <cell r="E6">
            <v>6423.9657999999954</v>
          </cell>
          <cell r="F6">
            <v>-30.528200000000002</v>
          </cell>
          <cell r="G6">
            <v>3540.9677800000013</v>
          </cell>
          <cell r="H6">
            <v>2533.3551900000002</v>
          </cell>
          <cell r="I6">
            <v>0</v>
          </cell>
          <cell r="J6">
            <v>12435.891159999997</v>
          </cell>
          <cell r="K6">
            <v>540.83384000000001</v>
          </cell>
          <cell r="L6">
            <v>866.95713999999987</v>
          </cell>
          <cell r="M6">
            <v>0</v>
          </cell>
          <cell r="N6">
            <v>1992.4204399999994</v>
          </cell>
          <cell r="O6">
            <v>0</v>
          </cell>
          <cell r="P6">
            <v>3400.2114199999992</v>
          </cell>
          <cell r="Q6">
            <v>7198.2662099999998</v>
          </cell>
          <cell r="R6">
            <v>0</v>
          </cell>
          <cell r="S6">
            <v>0</v>
          </cell>
          <cell r="T6">
            <v>3149.7037600000003</v>
          </cell>
          <cell r="U6">
            <v>0</v>
          </cell>
          <cell r="V6">
            <v>10347.96997</v>
          </cell>
          <cell r="W6">
            <v>614.80050999999992</v>
          </cell>
          <cell r="X6">
            <v>7351.5199099999982</v>
          </cell>
          <cell r="Y6">
            <v>-1558.346060000001</v>
          </cell>
          <cell r="Z6">
            <v>0</v>
          </cell>
          <cell r="AA6">
            <v>6407.9743599999974</v>
          </cell>
          <cell r="AB6">
            <v>16425.638510000001</v>
          </cell>
          <cell r="AC6">
            <v>0</v>
          </cell>
          <cell r="AD6">
            <v>16425.638510000001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49017.685419999994</v>
          </cell>
        </row>
        <row r="7">
          <cell r="D7">
            <v>-31.869409999999998</v>
          </cell>
          <cell r="E7">
            <v>6423.9657999999954</v>
          </cell>
          <cell r="F7">
            <v>-30.528200000000002</v>
          </cell>
          <cell r="G7">
            <v>3540.9677800000013</v>
          </cell>
          <cell r="H7">
            <v>2533.3551900000002</v>
          </cell>
          <cell r="I7">
            <v>0</v>
          </cell>
          <cell r="J7">
            <v>12435.891159999997</v>
          </cell>
          <cell r="K7">
            <v>540.83384000000001</v>
          </cell>
          <cell r="L7">
            <v>866.95713999999987</v>
          </cell>
          <cell r="M7">
            <v>0</v>
          </cell>
          <cell r="N7">
            <v>1992.4204399999994</v>
          </cell>
          <cell r="O7">
            <v>0</v>
          </cell>
          <cell r="P7">
            <v>3400.2114199999992</v>
          </cell>
          <cell r="Q7">
            <v>7198.2662099999998</v>
          </cell>
          <cell r="R7">
            <v>0</v>
          </cell>
          <cell r="S7">
            <v>0</v>
          </cell>
          <cell r="T7">
            <v>3149.7037600000003</v>
          </cell>
          <cell r="U7">
            <v>0</v>
          </cell>
          <cell r="V7">
            <v>10347.96997</v>
          </cell>
          <cell r="W7">
            <v>614.80050999999992</v>
          </cell>
          <cell r="X7">
            <v>7351.5199099999982</v>
          </cell>
          <cell r="Y7">
            <v>-1558.346060000001</v>
          </cell>
          <cell r="Z7">
            <v>0</v>
          </cell>
          <cell r="AA7">
            <v>6407.9743599999974</v>
          </cell>
          <cell r="AB7">
            <v>16425.638510000001</v>
          </cell>
          <cell r="AC7">
            <v>0</v>
          </cell>
          <cell r="AD7">
            <v>16425.638510000001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49017.685419999994</v>
          </cell>
        </row>
        <row r="8">
          <cell r="D8">
            <v>-31.869409999999998</v>
          </cell>
          <cell r="E8">
            <v>-779.38899000000004</v>
          </cell>
          <cell r="F8">
            <v>-30.528200000000002</v>
          </cell>
          <cell r="G8">
            <v>0.59060000000000001</v>
          </cell>
          <cell r="H8">
            <v>-0.18077000000000001</v>
          </cell>
          <cell r="I8">
            <v>0</v>
          </cell>
          <cell r="J8">
            <v>-841.37677000000008</v>
          </cell>
          <cell r="K8">
            <v>-157.07814999999999</v>
          </cell>
          <cell r="L8">
            <v>-253.83179000000001</v>
          </cell>
          <cell r="M8">
            <v>0</v>
          </cell>
          <cell r="N8">
            <v>-506.55869000000001</v>
          </cell>
          <cell r="O8">
            <v>0</v>
          </cell>
          <cell r="P8">
            <v>-917.46863000000008</v>
          </cell>
          <cell r="Q8">
            <v>-1.78471</v>
          </cell>
          <cell r="R8">
            <v>0</v>
          </cell>
          <cell r="S8">
            <v>0</v>
          </cell>
          <cell r="T8">
            <v>-48.532839999999993</v>
          </cell>
          <cell r="U8">
            <v>0</v>
          </cell>
          <cell r="V8">
            <v>-50.31754999999999</v>
          </cell>
          <cell r="W8">
            <v>0</v>
          </cell>
          <cell r="X8">
            <v>48.060879999999997</v>
          </cell>
          <cell r="Y8">
            <v>-2216.38429</v>
          </cell>
          <cell r="Z8">
            <v>0</v>
          </cell>
          <cell r="AA8">
            <v>-2168.32341</v>
          </cell>
          <cell r="AB8">
            <v>-1073.78801</v>
          </cell>
          <cell r="AC8">
            <v>0</v>
          </cell>
          <cell r="AD8">
            <v>-1073.78801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-5051.2743700000001</v>
          </cell>
        </row>
        <row r="9">
          <cell r="D9">
            <v>0</v>
          </cell>
          <cell r="E9">
            <v>4012.0641530999992</v>
          </cell>
          <cell r="F9">
            <v>0</v>
          </cell>
          <cell r="G9">
            <v>2126.8460952000009</v>
          </cell>
          <cell r="H9">
            <v>1468.7844395999998</v>
          </cell>
          <cell r="I9">
            <v>0</v>
          </cell>
          <cell r="J9">
            <v>7607.6946879000006</v>
          </cell>
          <cell r="K9">
            <v>463.42852000000005</v>
          </cell>
          <cell r="L9">
            <v>600.73251699999992</v>
          </cell>
          <cell r="M9">
            <v>0</v>
          </cell>
          <cell r="N9">
            <v>1286.743082</v>
          </cell>
          <cell r="O9">
            <v>0</v>
          </cell>
          <cell r="P9">
            <v>2350.9041189999998</v>
          </cell>
          <cell r="Q9">
            <v>3691.1111299999984</v>
          </cell>
          <cell r="R9">
            <v>0</v>
          </cell>
          <cell r="S9">
            <v>0</v>
          </cell>
          <cell r="T9">
            <v>3054.42787</v>
          </cell>
          <cell r="U9">
            <v>0</v>
          </cell>
          <cell r="V9">
            <v>6745.5389999999989</v>
          </cell>
          <cell r="W9">
            <v>253.82512599999998</v>
          </cell>
          <cell r="X9">
            <v>3973.3520707999992</v>
          </cell>
          <cell r="Y9">
            <v>-3730.9454528999991</v>
          </cell>
          <cell r="Z9">
            <v>0</v>
          </cell>
          <cell r="AA9">
            <v>496.23174390000031</v>
          </cell>
          <cell r="AB9">
            <v>9050.23317830001</v>
          </cell>
          <cell r="AC9">
            <v>0</v>
          </cell>
          <cell r="AD9">
            <v>9050.23317830001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26250.602729100006</v>
          </cell>
        </row>
        <row r="10">
          <cell r="D10">
            <v>0</v>
          </cell>
          <cell r="E10">
            <v>1678.2115155042663</v>
          </cell>
          <cell r="F10">
            <v>0</v>
          </cell>
          <cell r="G10">
            <v>0.50683057576100166</v>
          </cell>
          <cell r="H10">
            <v>0</v>
          </cell>
          <cell r="I10">
            <v>0</v>
          </cell>
          <cell r="J10">
            <v>1678.7183460800275</v>
          </cell>
          <cell r="K10">
            <v>84.301539391142981</v>
          </cell>
          <cell r="L10">
            <v>77.868166917047304</v>
          </cell>
          <cell r="M10">
            <v>0</v>
          </cell>
          <cell r="N10">
            <v>314.89432816328252</v>
          </cell>
          <cell r="O10">
            <v>0</v>
          </cell>
          <cell r="P10">
            <v>477.06403447147284</v>
          </cell>
          <cell r="Q10">
            <v>1421.8017754288524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1421.8017754288524</v>
          </cell>
          <cell r="W10">
            <v>0</v>
          </cell>
          <cell r="X10">
            <v>1532.4856898516375</v>
          </cell>
          <cell r="Y10">
            <v>2232.0441209375103</v>
          </cell>
          <cell r="Z10">
            <v>0</v>
          </cell>
          <cell r="AA10">
            <v>3764.5298107891476</v>
          </cell>
          <cell r="AB10">
            <v>3548.4487458758836</v>
          </cell>
          <cell r="AC10">
            <v>0</v>
          </cell>
          <cell r="AD10">
            <v>3548.4487458758836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10890.562712645384</v>
          </cell>
        </row>
        <row r="11">
          <cell r="D11">
            <v>0</v>
          </cell>
          <cell r="E11">
            <v>1395.2490765957302</v>
          </cell>
          <cell r="F11">
            <v>0</v>
          </cell>
          <cell r="G11">
            <v>1403.4638094242393</v>
          </cell>
          <cell r="H11">
            <v>1064.7515204000001</v>
          </cell>
          <cell r="I11">
            <v>0</v>
          </cell>
          <cell r="J11">
            <v>3863.4644064199697</v>
          </cell>
          <cell r="K11">
            <v>149.92894060885703</v>
          </cell>
          <cell r="L11">
            <v>431.08992348295266</v>
          </cell>
          <cell r="M11">
            <v>0</v>
          </cell>
          <cell r="N11">
            <v>874.16507323671703</v>
          </cell>
          <cell r="O11">
            <v>0</v>
          </cell>
          <cell r="P11">
            <v>1455.1839373285268</v>
          </cell>
          <cell r="Q11">
            <v>1844.8102545711492</v>
          </cell>
          <cell r="R11">
            <v>0</v>
          </cell>
          <cell r="S11">
            <v>0</v>
          </cell>
          <cell r="T11">
            <v>141.52489000000003</v>
          </cell>
          <cell r="U11">
            <v>0</v>
          </cell>
          <cell r="V11">
            <v>1986.3351445711492</v>
          </cell>
          <cell r="W11">
            <v>346.81254299999995</v>
          </cell>
          <cell r="X11">
            <v>1762.8670397483613</v>
          </cell>
          <cell r="Y11">
            <v>2084.4021374624881</v>
          </cell>
          <cell r="Z11">
            <v>0</v>
          </cell>
          <cell r="AA11">
            <v>4194.0817202108492</v>
          </cell>
          <cell r="AB11">
            <v>4634.7570871241096</v>
          </cell>
          <cell r="AC11">
            <v>0</v>
          </cell>
          <cell r="AD11">
            <v>4634.7570871241096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16133.822295654605</v>
          </cell>
        </row>
        <row r="12">
          <cell r="D12">
            <v>0</v>
          </cell>
          <cell r="E12">
            <v>12.367860000000002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12.367860000000002</v>
          </cell>
          <cell r="K12">
            <v>0.25298999999999999</v>
          </cell>
          <cell r="L12">
            <v>0</v>
          </cell>
          <cell r="M12">
            <v>0</v>
          </cell>
          <cell r="N12">
            <v>10.832040000000001</v>
          </cell>
          <cell r="O12">
            <v>0</v>
          </cell>
          <cell r="P12">
            <v>11.085030000000001</v>
          </cell>
          <cell r="Q12">
            <v>196.91125999999997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196.91125999999997</v>
          </cell>
          <cell r="W12">
            <v>0</v>
          </cell>
          <cell r="X12">
            <v>1.8388899999999999</v>
          </cell>
          <cell r="Y12">
            <v>0.15715000000000001</v>
          </cell>
          <cell r="Z12">
            <v>0</v>
          </cell>
          <cell r="AA12">
            <v>1.9960399999999998</v>
          </cell>
          <cell r="AB12">
            <v>107.10181999999999</v>
          </cell>
          <cell r="AC12">
            <v>0</v>
          </cell>
          <cell r="AD12">
            <v>107.10181999999999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329.46200999999996</v>
          </cell>
        </row>
        <row r="13">
          <cell r="D13">
            <v>0</v>
          </cell>
          <cell r="E13">
            <v>105.4621848</v>
          </cell>
          <cell r="F13">
            <v>0</v>
          </cell>
          <cell r="G13">
            <v>9.5604448000000026</v>
          </cell>
          <cell r="H13">
            <v>0</v>
          </cell>
          <cell r="I13">
            <v>0</v>
          </cell>
          <cell r="J13">
            <v>115.0226296</v>
          </cell>
          <cell r="K13">
            <v>0</v>
          </cell>
          <cell r="L13">
            <v>11.098322599999999</v>
          </cell>
          <cell r="M13">
            <v>0</v>
          </cell>
          <cell r="N13">
            <v>12.344606600000001</v>
          </cell>
          <cell r="O13">
            <v>0</v>
          </cell>
          <cell r="P13">
            <v>23.442929200000002</v>
          </cell>
          <cell r="Q13">
            <v>45.416499999999985</v>
          </cell>
          <cell r="R13">
            <v>0</v>
          </cell>
          <cell r="S13">
            <v>0</v>
          </cell>
          <cell r="T13">
            <v>2.2838400000000001</v>
          </cell>
          <cell r="U13">
            <v>0</v>
          </cell>
          <cell r="V13">
            <v>47.700339999999983</v>
          </cell>
          <cell r="W13">
            <v>14.162841000000002</v>
          </cell>
          <cell r="X13">
            <v>32.915339599999996</v>
          </cell>
          <cell r="Y13">
            <v>72.380274499999999</v>
          </cell>
          <cell r="Z13">
            <v>0</v>
          </cell>
          <cell r="AA13">
            <v>119.45845509999999</v>
          </cell>
          <cell r="AB13">
            <v>158.8856886999998</v>
          </cell>
          <cell r="AC13">
            <v>0</v>
          </cell>
          <cell r="AD13">
            <v>158.8856886999998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464.51004259999979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R03"/>
    </sheetNames>
    <sheetDataSet>
      <sheetData sheetId="0" refreshError="1">
        <row r="2">
          <cell r="A2"/>
          <cell r="D2" t="str">
            <v>P00068</v>
          </cell>
          <cell r="E2" t="str">
            <v>P00220</v>
          </cell>
          <cell r="F2" t="str">
            <v>P00581</v>
          </cell>
          <cell r="G2" t="str">
            <v>P00590</v>
          </cell>
          <cell r="H2" t="str">
            <v>P00291</v>
          </cell>
          <cell r="I2" t="str">
            <v>DIV AM</v>
          </cell>
          <cell r="J2" t="str">
            <v>AM</v>
          </cell>
          <cell r="K2" t="str">
            <v>P00283</v>
          </cell>
          <cell r="L2" t="str">
            <v>P00586</v>
          </cell>
          <cell r="M2" t="str">
            <v>DIV SD</v>
          </cell>
          <cell r="N2" t="str">
            <v>P00258</v>
          </cell>
          <cell r="O2" t="str">
            <v>DIV XS</v>
          </cell>
          <cell r="P2" t="str">
            <v>ES</v>
          </cell>
          <cell r="Q2" t="str">
            <v>P00280</v>
          </cell>
          <cell r="R2" t="str">
            <v>P00297</v>
          </cell>
          <cell r="S2" t="str">
            <v>P00298</v>
          </cell>
          <cell r="T2" t="str">
            <v>P00433</v>
          </cell>
          <cell r="U2" t="str">
            <v>DIV EC</v>
          </cell>
          <cell r="V2" t="str">
            <v>EC</v>
          </cell>
          <cell r="W2" t="str">
            <v>P00090</v>
          </cell>
          <cell r="X2" t="str">
            <v>P00091</v>
          </cell>
          <cell r="Y2" t="str">
            <v>P00282</v>
          </cell>
          <cell r="Z2" t="str">
            <v>DIV PI</v>
          </cell>
          <cell r="AA2" t="str">
            <v>PI</v>
          </cell>
          <cell r="AB2" t="str">
            <v>P00580</v>
          </cell>
          <cell r="AC2" t="str">
            <v>DIV FS</v>
          </cell>
          <cell r="AD2" t="str">
            <v>FS</v>
          </cell>
          <cell r="AE2" t="str">
            <v>P00200</v>
          </cell>
          <cell r="AF2" t="str">
            <v>DIV OT</v>
          </cell>
          <cell r="AG2" t="str">
            <v>OT</v>
          </cell>
          <cell r="AH2" t="str">
            <v>DIV DIV</v>
          </cell>
          <cell r="AI2" t="str">
            <v>DIV</v>
          </cell>
          <cell r="AJ2" t="str">
            <v>PS</v>
          </cell>
        </row>
        <row r="4">
          <cell r="D4">
            <v>-122.60106999999999</v>
          </cell>
          <cell r="E4">
            <v>10568.638620000002</v>
          </cell>
          <cell r="F4">
            <v>-29.78539</v>
          </cell>
          <cell r="G4">
            <v>3994.7327699999992</v>
          </cell>
          <cell r="H4">
            <v>3339.8384699999992</v>
          </cell>
          <cell r="I4">
            <v>0</v>
          </cell>
          <cell r="J4">
            <v>17750.823400000001</v>
          </cell>
          <cell r="K4">
            <v>823.33097000000009</v>
          </cell>
          <cell r="L4">
            <v>1355.1880200000001</v>
          </cell>
          <cell r="M4">
            <v>0</v>
          </cell>
          <cell r="N4">
            <v>3797.9557499999992</v>
          </cell>
          <cell r="O4">
            <v>0</v>
          </cell>
          <cell r="P4">
            <v>5976.4747400000006</v>
          </cell>
          <cell r="Q4">
            <v>9457.9814999999999</v>
          </cell>
          <cell r="R4">
            <v>0</v>
          </cell>
          <cell r="S4">
            <v>12.989990000000001</v>
          </cell>
          <cell r="T4">
            <v>3043.7305899999997</v>
          </cell>
          <cell r="U4">
            <v>0</v>
          </cell>
          <cell r="V4">
            <v>12514.702079999997</v>
          </cell>
          <cell r="W4">
            <v>600.27174999999988</v>
          </cell>
          <cell r="X4">
            <v>7497.1074100000042</v>
          </cell>
          <cell r="Y4">
            <v>-2419.0966099999996</v>
          </cell>
          <cell r="Z4">
            <v>0</v>
          </cell>
          <cell r="AA4">
            <v>5678.2825500000035</v>
          </cell>
          <cell r="AB4">
            <v>18035.901560000009</v>
          </cell>
          <cell r="AC4">
            <v>0</v>
          </cell>
          <cell r="AD4">
            <v>18035.901560000009</v>
          </cell>
          <cell r="AE4">
            <v>374.24184000000002</v>
          </cell>
          <cell r="AF4">
            <v>0</v>
          </cell>
          <cell r="AG4">
            <v>374.24184000000002</v>
          </cell>
          <cell r="AH4">
            <v>0</v>
          </cell>
          <cell r="AI4">
            <v>0</v>
          </cell>
          <cell r="AJ4">
            <v>60330.426170000021</v>
          </cell>
        </row>
        <row r="5"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J5"/>
        </row>
        <row r="6">
          <cell r="D6">
            <v>-122.72375</v>
          </cell>
          <cell r="E6">
            <v>9551.4142300000021</v>
          </cell>
          <cell r="F6">
            <v>-29.78539</v>
          </cell>
          <cell r="G6">
            <v>3900.1471499999993</v>
          </cell>
          <cell r="H6">
            <v>3341.7279699999995</v>
          </cell>
          <cell r="I6">
            <v>0</v>
          </cell>
          <cell r="J6">
            <v>16640.780210000001</v>
          </cell>
          <cell r="K6">
            <v>577.87907000000007</v>
          </cell>
          <cell r="L6">
            <v>1340.9841000000001</v>
          </cell>
          <cell r="M6">
            <v>0</v>
          </cell>
          <cell r="N6">
            <v>3521.7639799999993</v>
          </cell>
          <cell r="O6">
            <v>0</v>
          </cell>
          <cell r="P6">
            <v>5440.6271500000003</v>
          </cell>
          <cell r="Q6">
            <v>7655.2429899999997</v>
          </cell>
          <cell r="R6">
            <v>0</v>
          </cell>
          <cell r="S6">
            <v>0</v>
          </cell>
          <cell r="T6">
            <v>3043.7305899999997</v>
          </cell>
          <cell r="U6">
            <v>0</v>
          </cell>
          <cell r="V6">
            <v>10698.973579999998</v>
          </cell>
          <cell r="W6">
            <v>600.27174999999988</v>
          </cell>
          <cell r="X6">
            <v>7816.155120000004</v>
          </cell>
          <cell r="Y6">
            <v>-2641.8200599999996</v>
          </cell>
          <cell r="Z6">
            <v>0</v>
          </cell>
          <cell r="AA6">
            <v>5774.6068100000048</v>
          </cell>
          <cell r="AB6">
            <v>14299.956660000009</v>
          </cell>
          <cell r="AC6">
            <v>0</v>
          </cell>
          <cell r="AD6">
            <v>14299.956660000009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52854.944410000018</v>
          </cell>
        </row>
        <row r="7">
          <cell r="D7">
            <v>-122.72375</v>
          </cell>
          <cell r="E7">
            <v>9551.4142300000021</v>
          </cell>
          <cell r="F7">
            <v>-29.78539</v>
          </cell>
          <cell r="G7">
            <v>3900.1471499999993</v>
          </cell>
          <cell r="H7">
            <v>3341.7279699999995</v>
          </cell>
          <cell r="I7">
            <v>0</v>
          </cell>
          <cell r="J7">
            <v>16640.780210000001</v>
          </cell>
          <cell r="K7">
            <v>577.87907000000007</v>
          </cell>
          <cell r="L7">
            <v>1340.9841000000001</v>
          </cell>
          <cell r="M7">
            <v>0</v>
          </cell>
          <cell r="N7">
            <v>3521.7639799999993</v>
          </cell>
          <cell r="O7">
            <v>0</v>
          </cell>
          <cell r="P7">
            <v>5440.6271500000003</v>
          </cell>
          <cell r="Q7">
            <v>7655.2429899999997</v>
          </cell>
          <cell r="R7">
            <v>0</v>
          </cell>
          <cell r="S7">
            <v>0</v>
          </cell>
          <cell r="T7">
            <v>3043.7305899999997</v>
          </cell>
          <cell r="U7">
            <v>0</v>
          </cell>
          <cell r="V7">
            <v>10698.973579999998</v>
          </cell>
          <cell r="W7">
            <v>600.27174999999988</v>
          </cell>
          <cell r="X7">
            <v>7816.155120000004</v>
          </cell>
          <cell r="Y7">
            <v>-2641.8200599999996</v>
          </cell>
          <cell r="Z7">
            <v>0</v>
          </cell>
          <cell r="AA7">
            <v>5774.6068100000048</v>
          </cell>
          <cell r="AB7">
            <v>14299.956660000009</v>
          </cell>
          <cell r="AC7">
            <v>0</v>
          </cell>
          <cell r="AD7">
            <v>14299.956660000009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52854.944410000018</v>
          </cell>
        </row>
        <row r="8">
          <cell r="D8">
            <v>-122.72375</v>
          </cell>
          <cell r="E8">
            <v>-895.58389</v>
          </cell>
          <cell r="F8">
            <v>-29.78539</v>
          </cell>
          <cell r="G8">
            <v>-0.91303000000000001</v>
          </cell>
          <cell r="H8">
            <v>-57.522089999999999</v>
          </cell>
          <cell r="I8">
            <v>0</v>
          </cell>
          <cell r="J8">
            <v>-1106.5281499999999</v>
          </cell>
          <cell r="K8">
            <v>-171.08543</v>
          </cell>
          <cell r="L8">
            <v>-288.10433</v>
          </cell>
          <cell r="M8">
            <v>0</v>
          </cell>
          <cell r="N8">
            <v>-755.52936999999997</v>
          </cell>
          <cell r="O8">
            <v>0</v>
          </cell>
          <cell r="P8">
            <v>-1214.71913</v>
          </cell>
          <cell r="Q8">
            <v>31.485979999999998</v>
          </cell>
          <cell r="R8">
            <v>0</v>
          </cell>
          <cell r="S8">
            <v>0</v>
          </cell>
          <cell r="T8">
            <v>-66.434610000000006</v>
          </cell>
          <cell r="U8">
            <v>0</v>
          </cell>
          <cell r="V8">
            <v>-34.948630000000009</v>
          </cell>
          <cell r="W8">
            <v>0</v>
          </cell>
          <cell r="X8">
            <v>473.26634000000001</v>
          </cell>
          <cell r="Y8">
            <v>-3095.06736</v>
          </cell>
          <cell r="Z8">
            <v>0</v>
          </cell>
          <cell r="AA8">
            <v>-2621.8010199999999</v>
          </cell>
          <cell r="AB8">
            <v>-3564.7371699999999</v>
          </cell>
          <cell r="AC8">
            <v>0</v>
          </cell>
          <cell r="AD8">
            <v>-3564.7371699999999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-8542.7340999999997</v>
          </cell>
        </row>
        <row r="9">
          <cell r="D9">
            <v>0</v>
          </cell>
          <cell r="E9">
            <v>4274.5187860000015</v>
          </cell>
          <cell r="F9">
            <v>0</v>
          </cell>
          <cell r="G9">
            <v>1275.6946926999997</v>
          </cell>
          <cell r="H9">
            <v>834.40079660000004</v>
          </cell>
          <cell r="I9">
            <v>0</v>
          </cell>
          <cell r="J9">
            <v>6384.6142753000013</v>
          </cell>
          <cell r="K9">
            <v>230.31176249999999</v>
          </cell>
          <cell r="L9">
            <v>632.16842000000008</v>
          </cell>
          <cell r="M9">
            <v>0</v>
          </cell>
          <cell r="N9">
            <v>1433.1322190999997</v>
          </cell>
          <cell r="O9">
            <v>0</v>
          </cell>
          <cell r="P9">
            <v>2295.6124015999999</v>
          </cell>
          <cell r="Q9">
            <v>1363.2129354000012</v>
          </cell>
          <cell r="R9">
            <v>0</v>
          </cell>
          <cell r="S9">
            <v>0</v>
          </cell>
          <cell r="T9">
            <v>2671.0161599999997</v>
          </cell>
          <cell r="U9">
            <v>0</v>
          </cell>
          <cell r="V9">
            <v>4034.2290954000009</v>
          </cell>
          <cell r="W9">
            <v>137.58898300000001</v>
          </cell>
          <cell r="X9">
            <v>575.99522440000044</v>
          </cell>
          <cell r="Y9">
            <v>235.26826539999996</v>
          </cell>
          <cell r="Z9">
            <v>0</v>
          </cell>
          <cell r="AA9">
            <v>948.85247280000044</v>
          </cell>
          <cell r="AB9">
            <v>5759.1772267000069</v>
          </cell>
          <cell r="AC9">
            <v>0</v>
          </cell>
          <cell r="AD9">
            <v>5759.1772267000069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19422.48547180001</v>
          </cell>
        </row>
        <row r="10">
          <cell r="D10">
            <v>0</v>
          </cell>
          <cell r="E10">
            <v>5748.6131065670024</v>
          </cell>
          <cell r="F10">
            <v>0</v>
          </cell>
          <cell r="G10">
            <v>1.3223211251791276</v>
          </cell>
          <cell r="H10">
            <v>0</v>
          </cell>
          <cell r="I10">
            <v>0</v>
          </cell>
          <cell r="J10">
            <v>5749.9354276921813</v>
          </cell>
          <cell r="K10">
            <v>8.059341403703435E-2</v>
          </cell>
          <cell r="L10">
            <v>263.60303354914356</v>
          </cell>
          <cell r="M10">
            <v>0</v>
          </cell>
          <cell r="N10">
            <v>867.63734934001809</v>
          </cell>
          <cell r="O10">
            <v>0</v>
          </cell>
          <cell r="P10">
            <v>1131.3209763031987</v>
          </cell>
          <cell r="Q10">
            <v>2967.1476369596621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2967.1476369596621</v>
          </cell>
          <cell r="W10">
            <v>0</v>
          </cell>
          <cell r="X10">
            <v>2841.48938265162</v>
          </cell>
          <cell r="Y10">
            <v>170.33610276023714</v>
          </cell>
          <cell r="Z10">
            <v>0</v>
          </cell>
          <cell r="AA10">
            <v>3011.8254854118572</v>
          </cell>
          <cell r="AB10">
            <v>9779.8766811511941</v>
          </cell>
          <cell r="AC10">
            <v>0</v>
          </cell>
          <cell r="AD10">
            <v>9779.8766811511941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22640.106207518093</v>
          </cell>
        </row>
        <row r="11">
          <cell r="D11">
            <v>0</v>
          </cell>
          <cell r="E11">
            <v>294.67531893299747</v>
          </cell>
          <cell r="F11">
            <v>0</v>
          </cell>
          <cell r="G11">
            <v>2610.7460856748203</v>
          </cell>
          <cell r="H11">
            <v>2564.8492633999995</v>
          </cell>
          <cell r="I11">
            <v>0</v>
          </cell>
          <cell r="J11">
            <v>5470.2706680078172</v>
          </cell>
          <cell r="K11">
            <v>518.57214408596303</v>
          </cell>
          <cell r="L11">
            <v>714.90052445085644</v>
          </cell>
          <cell r="M11">
            <v>0</v>
          </cell>
          <cell r="N11">
            <v>1936.6521255599816</v>
          </cell>
          <cell r="O11">
            <v>0</v>
          </cell>
          <cell r="P11">
            <v>3170.1247940968015</v>
          </cell>
          <cell r="Q11">
            <v>3157.2836260403355</v>
          </cell>
          <cell r="R11">
            <v>0</v>
          </cell>
          <cell r="S11">
            <v>0</v>
          </cell>
          <cell r="T11">
            <v>434.14727199999987</v>
          </cell>
          <cell r="U11">
            <v>0</v>
          </cell>
          <cell r="V11">
            <v>3591.4308980403353</v>
          </cell>
          <cell r="W11">
            <v>457.0694759999999</v>
          </cell>
          <cell r="X11">
            <v>3812.2730582483837</v>
          </cell>
          <cell r="Y11">
            <v>44.536598939762882</v>
          </cell>
          <cell r="Z11">
            <v>0</v>
          </cell>
          <cell r="AA11">
            <v>4313.8791331881466</v>
          </cell>
          <cell r="AB11">
            <v>2054.8692193488096</v>
          </cell>
          <cell r="AC11">
            <v>0</v>
          </cell>
          <cell r="AD11">
            <v>2054.8692193488096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18600.574712681911</v>
          </cell>
        </row>
        <row r="12">
          <cell r="D12">
            <v>0</v>
          </cell>
          <cell r="E12">
            <v>9.8411500000000007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9.8411500000000007</v>
          </cell>
          <cell r="K12">
            <v>0</v>
          </cell>
          <cell r="L12">
            <v>0</v>
          </cell>
          <cell r="M12">
            <v>0</v>
          </cell>
          <cell r="N12">
            <v>2.6061900000000002</v>
          </cell>
          <cell r="O12">
            <v>0</v>
          </cell>
          <cell r="P12">
            <v>2.6061900000000002</v>
          </cell>
          <cell r="Q12">
            <v>72.76891999999998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72.76891999999998</v>
          </cell>
          <cell r="W12">
            <v>0</v>
          </cell>
          <cell r="X12">
            <v>35.944749999999999</v>
          </cell>
          <cell r="Y12">
            <v>0.22787000000000002</v>
          </cell>
          <cell r="Z12">
            <v>0</v>
          </cell>
          <cell r="AA12">
            <v>36.172620000000002</v>
          </cell>
          <cell r="AB12">
            <v>35.491030000000002</v>
          </cell>
          <cell r="AC12">
            <v>0</v>
          </cell>
          <cell r="AD12">
            <v>35.491030000000002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156.87991</v>
          </cell>
        </row>
        <row r="13">
          <cell r="D13">
            <v>0</v>
          </cell>
          <cell r="E13">
            <v>119.34975849999995</v>
          </cell>
          <cell r="F13">
            <v>0</v>
          </cell>
          <cell r="G13">
            <v>13.297080500000002</v>
          </cell>
          <cell r="H13">
            <v>0</v>
          </cell>
          <cell r="I13">
            <v>0</v>
          </cell>
          <cell r="J13">
            <v>132.64683899999994</v>
          </cell>
          <cell r="K13">
            <v>0</v>
          </cell>
          <cell r="L13">
            <v>18.416451999999996</v>
          </cell>
          <cell r="M13">
            <v>0</v>
          </cell>
          <cell r="N13">
            <v>37.265466000000018</v>
          </cell>
          <cell r="O13">
            <v>0</v>
          </cell>
          <cell r="P13">
            <v>55.68191800000001</v>
          </cell>
          <cell r="Q13">
            <v>63.343891600000013</v>
          </cell>
          <cell r="R13">
            <v>0</v>
          </cell>
          <cell r="S13">
            <v>0</v>
          </cell>
          <cell r="T13">
            <v>5.0017680000000002</v>
          </cell>
          <cell r="U13">
            <v>0</v>
          </cell>
          <cell r="V13">
            <v>68.345659600000019</v>
          </cell>
          <cell r="W13">
            <v>5.6132909999999994</v>
          </cell>
          <cell r="X13">
            <v>77.186364699999999</v>
          </cell>
          <cell r="Y13">
            <v>2.878462900000001</v>
          </cell>
          <cell r="Z13">
            <v>0</v>
          </cell>
          <cell r="AA13">
            <v>85.678118600000005</v>
          </cell>
          <cell r="AB13">
            <v>235.27967280000007</v>
          </cell>
          <cell r="AC13">
            <v>0</v>
          </cell>
          <cell r="AD13">
            <v>235.27967280000007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577.63220799999999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R04"/>
      <sheetName val="Planilha1"/>
    </sheetNames>
    <sheetDataSet>
      <sheetData sheetId="0" refreshError="1">
        <row r="2">
          <cell r="A2"/>
          <cell r="D2" t="str">
            <v>P00068</v>
          </cell>
          <cell r="E2" t="str">
            <v>P00220</v>
          </cell>
          <cell r="F2" t="str">
            <v>P00581</v>
          </cell>
          <cell r="G2" t="str">
            <v>P00590</v>
          </cell>
          <cell r="H2" t="str">
            <v>P00291</v>
          </cell>
          <cell r="I2" t="str">
            <v>DIV AM</v>
          </cell>
          <cell r="J2" t="str">
            <v>AM</v>
          </cell>
          <cell r="K2" t="str">
            <v>P00283</v>
          </cell>
          <cell r="L2" t="str">
            <v>P00586</v>
          </cell>
          <cell r="M2" t="str">
            <v>DIV SD</v>
          </cell>
          <cell r="N2" t="str">
            <v>P00258</v>
          </cell>
          <cell r="O2" t="str">
            <v>DIV XS</v>
          </cell>
          <cell r="P2" t="str">
            <v>ES</v>
          </cell>
          <cell r="Q2" t="str">
            <v>P00280</v>
          </cell>
          <cell r="R2" t="str">
            <v>P00297</v>
          </cell>
          <cell r="S2" t="str">
            <v>P00298</v>
          </cell>
          <cell r="T2" t="str">
            <v>P00433</v>
          </cell>
          <cell r="U2" t="str">
            <v>DIV EC</v>
          </cell>
          <cell r="V2" t="str">
            <v>EC</v>
          </cell>
          <cell r="W2" t="str">
            <v>P00090</v>
          </cell>
          <cell r="X2" t="str">
            <v>P00091</v>
          </cell>
          <cell r="Y2" t="str">
            <v>P00282</v>
          </cell>
          <cell r="Z2" t="str">
            <v>DIV PI</v>
          </cell>
          <cell r="AA2" t="str">
            <v>PI</v>
          </cell>
          <cell r="AB2" t="str">
            <v>P00580</v>
          </cell>
          <cell r="AC2" t="str">
            <v>DIV FS</v>
          </cell>
          <cell r="AD2" t="str">
            <v>FS</v>
          </cell>
          <cell r="AE2" t="str">
            <v>P00200</v>
          </cell>
          <cell r="AF2" t="str">
            <v>DIV OT</v>
          </cell>
          <cell r="AG2" t="str">
            <v>OT</v>
          </cell>
          <cell r="AH2" t="str">
            <v>DIV DIV</v>
          </cell>
          <cell r="AI2" t="str">
            <v>DIV</v>
          </cell>
          <cell r="AJ2" t="str">
            <v>PS</v>
          </cell>
        </row>
        <row r="4">
          <cell r="D4">
            <v>-5.06351</v>
          </cell>
          <cell r="E4">
            <v>9581.421100000005</v>
          </cell>
          <cell r="F4">
            <v>-51.163609999999998</v>
          </cell>
          <cell r="G4">
            <v>3022.8221800000001</v>
          </cell>
          <cell r="H4">
            <v>2475.2405500000004</v>
          </cell>
          <cell r="I4">
            <v>0</v>
          </cell>
          <cell r="J4">
            <v>15023.256710000005</v>
          </cell>
          <cell r="K4">
            <v>471.67041</v>
          </cell>
          <cell r="L4">
            <v>1071.7968099999998</v>
          </cell>
          <cell r="M4">
            <v>0</v>
          </cell>
          <cell r="N4">
            <v>2902.5299499999996</v>
          </cell>
          <cell r="O4">
            <v>0</v>
          </cell>
          <cell r="P4">
            <v>4445.9971699999996</v>
          </cell>
          <cell r="Q4">
            <v>9241.6507600000004</v>
          </cell>
          <cell r="R4">
            <v>0</v>
          </cell>
          <cell r="S4">
            <v>0</v>
          </cell>
          <cell r="T4">
            <v>4136.5532800000001</v>
          </cell>
          <cell r="U4">
            <v>0</v>
          </cell>
          <cell r="V4">
            <v>13378.204040000002</v>
          </cell>
          <cell r="W4">
            <v>687.12083999999993</v>
          </cell>
          <cell r="X4">
            <v>6887.7512200000074</v>
          </cell>
          <cell r="Y4">
            <v>-250.11536000000001</v>
          </cell>
          <cell r="Z4">
            <v>0</v>
          </cell>
          <cell r="AA4">
            <v>7324.756700000009</v>
          </cell>
          <cell r="AB4">
            <v>25294.809290000008</v>
          </cell>
          <cell r="AC4">
            <v>0</v>
          </cell>
          <cell r="AD4">
            <v>25294.809290000008</v>
          </cell>
          <cell r="AE4">
            <v>344.87320999999997</v>
          </cell>
          <cell r="AF4">
            <v>0</v>
          </cell>
          <cell r="AG4">
            <v>344.87320999999997</v>
          </cell>
          <cell r="AH4">
            <v>0</v>
          </cell>
          <cell r="AI4">
            <v>0</v>
          </cell>
          <cell r="AJ4">
            <v>65811.897120000023</v>
          </cell>
        </row>
        <row r="5"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J5"/>
        </row>
        <row r="6">
          <cell r="D6">
            <v>-5.06351</v>
          </cell>
          <cell r="E6">
            <v>8442.0722000000042</v>
          </cell>
          <cell r="F6">
            <v>-51.163609999999998</v>
          </cell>
          <cell r="G6">
            <v>2884.1218199999998</v>
          </cell>
          <cell r="H6">
            <v>2398.7198100000005</v>
          </cell>
          <cell r="I6">
            <v>0</v>
          </cell>
          <cell r="J6">
            <v>13668.686710000004</v>
          </cell>
          <cell r="K6">
            <v>456.28492999999997</v>
          </cell>
          <cell r="L6">
            <v>1063.9334699999999</v>
          </cell>
          <cell r="M6">
            <v>0</v>
          </cell>
          <cell r="N6">
            <v>2409.4349899999997</v>
          </cell>
          <cell r="O6">
            <v>0</v>
          </cell>
          <cell r="P6">
            <v>3929.6533899999999</v>
          </cell>
          <cell r="Q6">
            <v>7716.584060000001</v>
          </cell>
          <cell r="R6">
            <v>0</v>
          </cell>
          <cell r="S6">
            <v>0</v>
          </cell>
          <cell r="T6">
            <v>4136.5532800000001</v>
          </cell>
          <cell r="U6">
            <v>0</v>
          </cell>
          <cell r="V6">
            <v>11853.137340000003</v>
          </cell>
          <cell r="W6">
            <v>687.12083999999993</v>
          </cell>
          <cell r="X6">
            <v>7116.5369900000078</v>
          </cell>
          <cell r="Y6">
            <v>-581.8392799999998</v>
          </cell>
          <cell r="Z6">
            <v>0</v>
          </cell>
          <cell r="AA6">
            <v>7221.8185500000081</v>
          </cell>
          <cell r="AB6">
            <v>22377.25535000001</v>
          </cell>
          <cell r="AC6">
            <v>0</v>
          </cell>
          <cell r="AD6">
            <v>22377.25535000001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59050.551340000027</v>
          </cell>
        </row>
        <row r="7">
          <cell r="D7">
            <v>-5.06351</v>
          </cell>
          <cell r="E7">
            <v>8442.0722000000042</v>
          </cell>
          <cell r="F7">
            <v>-51.163609999999998</v>
          </cell>
          <cell r="G7">
            <v>2884.1218199999998</v>
          </cell>
          <cell r="H7">
            <v>2398.7198100000005</v>
          </cell>
          <cell r="I7">
            <v>0</v>
          </cell>
          <cell r="J7">
            <v>13668.686710000004</v>
          </cell>
          <cell r="K7">
            <v>456.28492999999997</v>
          </cell>
          <cell r="L7">
            <v>1063.9334699999999</v>
          </cell>
          <cell r="M7">
            <v>0</v>
          </cell>
          <cell r="N7">
            <v>2409.4349899999997</v>
          </cell>
          <cell r="O7">
            <v>0</v>
          </cell>
          <cell r="P7">
            <v>3929.6533899999999</v>
          </cell>
          <cell r="Q7">
            <v>7716.584060000001</v>
          </cell>
          <cell r="R7">
            <v>0</v>
          </cell>
          <cell r="S7">
            <v>0</v>
          </cell>
          <cell r="T7">
            <v>4136.5532800000001</v>
          </cell>
          <cell r="U7">
            <v>0</v>
          </cell>
          <cell r="V7">
            <v>11853.137340000003</v>
          </cell>
          <cell r="W7">
            <v>687.12083999999993</v>
          </cell>
          <cell r="X7">
            <v>7116.5369900000078</v>
          </cell>
          <cell r="Y7">
            <v>-581.8392799999998</v>
          </cell>
          <cell r="Z7">
            <v>0</v>
          </cell>
          <cell r="AA7">
            <v>7221.8185500000081</v>
          </cell>
          <cell r="AB7">
            <v>22377.25535000001</v>
          </cell>
          <cell r="AC7">
            <v>0</v>
          </cell>
          <cell r="AD7">
            <v>22377.25535000001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59050.551340000027</v>
          </cell>
        </row>
        <row r="8">
          <cell r="D8">
            <v>-5.06351</v>
          </cell>
          <cell r="E8">
            <v>134.58838</v>
          </cell>
          <cell r="F8">
            <v>-51.163609999999998</v>
          </cell>
          <cell r="G8">
            <v>0.13437000000000002</v>
          </cell>
          <cell r="H8">
            <v>-2.7566899999999999</v>
          </cell>
          <cell r="I8">
            <v>0</v>
          </cell>
          <cell r="J8">
            <v>75.738939999999985</v>
          </cell>
          <cell r="K8">
            <v>-105.99291000000001</v>
          </cell>
          <cell r="L8">
            <v>-143.76789000000002</v>
          </cell>
          <cell r="M8">
            <v>0</v>
          </cell>
          <cell r="N8">
            <v>-247.80751999999998</v>
          </cell>
          <cell r="O8">
            <v>0</v>
          </cell>
          <cell r="P8">
            <v>-497.56831999999997</v>
          </cell>
          <cell r="Q8">
            <v>-51.95391</v>
          </cell>
          <cell r="R8">
            <v>0</v>
          </cell>
          <cell r="S8">
            <v>0</v>
          </cell>
          <cell r="T8">
            <v>-23.888279999999998</v>
          </cell>
          <cell r="U8">
            <v>0</v>
          </cell>
          <cell r="V8">
            <v>-75.842190000000002</v>
          </cell>
          <cell r="W8">
            <v>0</v>
          </cell>
          <cell r="X8">
            <v>-501.67349000000002</v>
          </cell>
          <cell r="Y8">
            <v>-1472.26604</v>
          </cell>
          <cell r="Z8">
            <v>0</v>
          </cell>
          <cell r="AA8">
            <v>-1973.9395300000001</v>
          </cell>
          <cell r="AB8">
            <v>-872.72221999999999</v>
          </cell>
          <cell r="AC8">
            <v>0</v>
          </cell>
          <cell r="AD8">
            <v>-872.72221999999999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-3344.3333199999997</v>
          </cell>
        </row>
        <row r="9">
          <cell r="D9">
            <v>0</v>
          </cell>
          <cell r="E9">
            <v>3441.7677145999996</v>
          </cell>
          <cell r="F9">
            <v>0</v>
          </cell>
          <cell r="G9">
            <v>943.58688749999976</v>
          </cell>
          <cell r="H9">
            <v>533.42322469999976</v>
          </cell>
          <cell r="I9">
            <v>0</v>
          </cell>
          <cell r="J9">
            <v>4918.7778267999993</v>
          </cell>
          <cell r="K9">
            <v>149.52583999999999</v>
          </cell>
          <cell r="L9">
            <v>354.16948159999998</v>
          </cell>
          <cell r="M9">
            <v>0</v>
          </cell>
          <cell r="N9">
            <v>876.83358799999974</v>
          </cell>
          <cell r="O9">
            <v>0</v>
          </cell>
          <cell r="P9">
            <v>1380.5289095999997</v>
          </cell>
          <cell r="Q9">
            <v>1561.5102061000011</v>
          </cell>
          <cell r="R9">
            <v>0</v>
          </cell>
          <cell r="S9">
            <v>0</v>
          </cell>
          <cell r="T9">
            <v>2602.4190620000008</v>
          </cell>
          <cell r="U9">
            <v>0</v>
          </cell>
          <cell r="V9">
            <v>4163.9292681000024</v>
          </cell>
          <cell r="W9">
            <v>157.05391800000001</v>
          </cell>
          <cell r="X9">
            <v>648.93009240000004</v>
          </cell>
          <cell r="Y9">
            <v>334.69244190000006</v>
          </cell>
          <cell r="Z9">
            <v>0</v>
          </cell>
          <cell r="AA9">
            <v>1140.6764523000002</v>
          </cell>
          <cell r="AB9">
            <v>10660.182643899992</v>
          </cell>
          <cell r="AC9">
            <v>0</v>
          </cell>
          <cell r="AD9">
            <v>10660.182643899992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22264.095100699993</v>
          </cell>
        </row>
        <row r="10">
          <cell r="D10">
            <v>0</v>
          </cell>
          <cell r="E10">
            <v>4529.0847625351043</v>
          </cell>
          <cell r="F10">
            <v>0</v>
          </cell>
          <cell r="G10">
            <v>0.97729431349419715</v>
          </cell>
          <cell r="H10">
            <v>0</v>
          </cell>
          <cell r="I10">
            <v>0</v>
          </cell>
          <cell r="J10">
            <v>4530.0620568485983</v>
          </cell>
          <cell r="K10">
            <v>6.4137505551320834E-2</v>
          </cell>
          <cell r="L10">
            <v>225.75605881165967</v>
          </cell>
          <cell r="M10">
            <v>0</v>
          </cell>
          <cell r="N10">
            <v>543.99539555526053</v>
          </cell>
          <cell r="O10">
            <v>0</v>
          </cell>
          <cell r="P10">
            <v>769.81559187247149</v>
          </cell>
          <cell r="Q10">
            <v>2880.8063887533885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2880.8063887533885</v>
          </cell>
          <cell r="W10">
            <v>0</v>
          </cell>
          <cell r="X10">
            <v>2935.1766864988012</v>
          </cell>
          <cell r="Y10">
            <v>431.23515934111123</v>
          </cell>
          <cell r="Z10">
            <v>0</v>
          </cell>
          <cell r="AA10">
            <v>3366.4118458399125</v>
          </cell>
          <cell r="AB10">
            <v>10146.813591226513</v>
          </cell>
          <cell r="AC10">
            <v>0</v>
          </cell>
          <cell r="AD10">
            <v>10146.813591226513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21693.909474540887</v>
          </cell>
        </row>
        <row r="11">
          <cell r="D11">
            <v>0</v>
          </cell>
          <cell r="E11">
            <v>232.16199666490047</v>
          </cell>
          <cell r="F11">
            <v>0</v>
          </cell>
          <cell r="G11">
            <v>1929.5368234865059</v>
          </cell>
          <cell r="H11">
            <v>1868.0532753000009</v>
          </cell>
          <cell r="I11">
            <v>0</v>
          </cell>
          <cell r="J11">
            <v>4029.7520954514075</v>
          </cell>
          <cell r="K11">
            <v>412.68786249444867</v>
          </cell>
          <cell r="L11">
            <v>612.25822278834039</v>
          </cell>
          <cell r="M11">
            <v>0</v>
          </cell>
          <cell r="N11">
            <v>1214.2513688447393</v>
          </cell>
          <cell r="O11">
            <v>0</v>
          </cell>
          <cell r="P11">
            <v>2239.1974541275285</v>
          </cell>
          <cell r="Q11">
            <v>3065.4095966466116</v>
          </cell>
          <cell r="R11">
            <v>0</v>
          </cell>
          <cell r="S11">
            <v>0</v>
          </cell>
          <cell r="T11">
            <v>1540.2942489999998</v>
          </cell>
          <cell r="U11">
            <v>0</v>
          </cell>
          <cell r="V11">
            <v>4605.7038456466116</v>
          </cell>
          <cell r="W11">
            <v>523.63888499999996</v>
          </cell>
          <cell r="X11">
            <v>3937.9682611012067</v>
          </cell>
          <cell r="Y11">
            <v>112.75206505888872</v>
          </cell>
          <cell r="Z11">
            <v>0</v>
          </cell>
          <cell r="AA11">
            <v>4574.3592111600956</v>
          </cell>
          <cell r="AB11">
            <v>2131.9670587735054</v>
          </cell>
          <cell r="AC11">
            <v>0</v>
          </cell>
          <cell r="AD11">
            <v>2131.9670587735054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17580.979665159146</v>
          </cell>
        </row>
        <row r="12">
          <cell r="D12">
            <v>0</v>
          </cell>
          <cell r="E12">
            <v>8.5872099999999989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8.5872099999999989</v>
          </cell>
          <cell r="K12">
            <v>0</v>
          </cell>
          <cell r="L12">
            <v>2.8030000000000003E-2</v>
          </cell>
          <cell r="M12">
            <v>0</v>
          </cell>
          <cell r="N12">
            <v>2.5658999999999996</v>
          </cell>
          <cell r="O12">
            <v>0</v>
          </cell>
          <cell r="P12">
            <v>2.5939299999999998</v>
          </cell>
          <cell r="Q12">
            <v>197.03539999999998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197.03539999999998</v>
          </cell>
          <cell r="W12">
            <v>0</v>
          </cell>
          <cell r="X12">
            <v>16.368459999999999</v>
          </cell>
          <cell r="Y12">
            <v>4.6932400000000003</v>
          </cell>
          <cell r="Z12">
            <v>0</v>
          </cell>
          <cell r="AA12">
            <v>21.061699999999998</v>
          </cell>
          <cell r="AB12">
            <v>66.121279999999999</v>
          </cell>
          <cell r="AC12">
            <v>0</v>
          </cell>
          <cell r="AD12">
            <v>66.121279999999999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295.39951999999994</v>
          </cell>
        </row>
        <row r="13">
          <cell r="D13">
            <v>0</v>
          </cell>
          <cell r="E13">
            <v>95.882136199999977</v>
          </cell>
          <cell r="F13">
            <v>0</v>
          </cell>
          <cell r="G13">
            <v>9.886444700000002</v>
          </cell>
          <cell r="H13">
            <v>0</v>
          </cell>
          <cell r="I13">
            <v>0</v>
          </cell>
          <cell r="J13">
            <v>105.76858089999998</v>
          </cell>
          <cell r="K13">
            <v>0</v>
          </cell>
          <cell r="L13">
            <v>15.4895668</v>
          </cell>
          <cell r="M13">
            <v>0</v>
          </cell>
          <cell r="N13">
            <v>19.596257600000005</v>
          </cell>
          <cell r="O13">
            <v>0</v>
          </cell>
          <cell r="P13">
            <v>35.085824400000007</v>
          </cell>
          <cell r="Q13">
            <v>63.77637850000005</v>
          </cell>
          <cell r="R13">
            <v>0</v>
          </cell>
          <cell r="S13">
            <v>0</v>
          </cell>
          <cell r="T13">
            <v>17.728248999999998</v>
          </cell>
          <cell r="U13">
            <v>0</v>
          </cell>
          <cell r="V13">
            <v>81.504627500000055</v>
          </cell>
          <cell r="W13">
            <v>6.4280369999999998</v>
          </cell>
          <cell r="X13">
            <v>79.766979999999904</v>
          </cell>
          <cell r="Y13">
            <v>7.0538537000000021</v>
          </cell>
          <cell r="Z13">
            <v>0</v>
          </cell>
          <cell r="AA13">
            <v>93.248870699999912</v>
          </cell>
          <cell r="AB13">
            <v>244.89299609999995</v>
          </cell>
          <cell r="AC13">
            <v>0</v>
          </cell>
          <cell r="AD13">
            <v>244.89299609999995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560.50089959999991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R05"/>
      <sheetName val="MBR05 vs. MBR04"/>
      <sheetName val="Planilha1"/>
    </sheetNames>
    <sheetDataSet>
      <sheetData sheetId="0" refreshError="1">
        <row r="2">
          <cell r="B2" t="str">
            <v>MAT</v>
          </cell>
          <cell r="D2" t="str">
            <v>P00068</v>
          </cell>
          <cell r="E2" t="str">
            <v>P00220</v>
          </cell>
          <cell r="F2" t="str">
            <v>P00581</v>
          </cell>
          <cell r="G2" t="str">
            <v>P00590</v>
          </cell>
          <cell r="H2" t="str">
            <v>P00291</v>
          </cell>
          <cell r="I2" t="str">
            <v>DIV AM</v>
          </cell>
          <cell r="J2" t="str">
            <v>AM</v>
          </cell>
          <cell r="K2" t="str">
            <v>P00283</v>
          </cell>
          <cell r="L2" t="str">
            <v>P00586</v>
          </cell>
          <cell r="M2" t="str">
            <v>DIV SD</v>
          </cell>
          <cell r="N2" t="str">
            <v>P00258</v>
          </cell>
          <cell r="O2" t="str">
            <v>DIV XS</v>
          </cell>
          <cell r="P2" t="str">
            <v>ES</v>
          </cell>
          <cell r="Q2" t="str">
            <v>P00280</v>
          </cell>
          <cell r="R2" t="str">
            <v>P00297</v>
          </cell>
          <cell r="S2" t="str">
            <v>P00298</v>
          </cell>
          <cell r="T2" t="str">
            <v>P00433</v>
          </cell>
          <cell r="U2" t="str">
            <v>DIV EC</v>
          </cell>
          <cell r="V2" t="str">
            <v>EC</v>
          </cell>
          <cell r="W2" t="str">
            <v>P00090</v>
          </cell>
          <cell r="X2" t="str">
            <v>P00091</v>
          </cell>
          <cell r="Y2" t="str">
            <v>P00282</v>
          </cell>
          <cell r="Z2" t="str">
            <v>DIV PI</v>
          </cell>
          <cell r="AA2" t="str">
            <v>PI</v>
          </cell>
          <cell r="AB2" t="str">
            <v>P00580</v>
          </cell>
          <cell r="AC2" t="str">
            <v>DIV FS</v>
          </cell>
          <cell r="AD2" t="str">
            <v>FS</v>
          </cell>
          <cell r="AE2" t="str">
            <v>P00200</v>
          </cell>
          <cell r="AF2" t="str">
            <v>DIV OT</v>
          </cell>
          <cell r="AG2" t="str">
            <v>OT</v>
          </cell>
          <cell r="AH2" t="str">
            <v>DIV DIV</v>
          </cell>
          <cell r="AI2" t="str">
            <v>DIV</v>
          </cell>
          <cell r="AJ2" t="str">
            <v>PS</v>
          </cell>
        </row>
        <row r="4">
          <cell r="D4">
            <v>0</v>
          </cell>
          <cell r="E4">
            <v>8194.6338800000085</v>
          </cell>
          <cell r="F4">
            <v>0</v>
          </cell>
          <cell r="G4">
            <v>4471.4268499999998</v>
          </cell>
          <cell r="H4">
            <v>2930.0637399999996</v>
          </cell>
          <cell r="I4">
            <v>0</v>
          </cell>
          <cell r="J4">
            <v>15596.124470000008</v>
          </cell>
          <cell r="K4">
            <v>905.58805999999993</v>
          </cell>
          <cell r="L4">
            <v>1501.5452999999998</v>
          </cell>
          <cell r="M4">
            <v>0</v>
          </cell>
          <cell r="N4">
            <v>3726.1810599999994</v>
          </cell>
          <cell r="O4">
            <v>0</v>
          </cell>
          <cell r="P4">
            <v>6133.3144199999988</v>
          </cell>
          <cell r="Q4">
            <v>9000.7309000000023</v>
          </cell>
          <cell r="R4">
            <v>0</v>
          </cell>
          <cell r="S4">
            <v>4.9653199999999993</v>
          </cell>
          <cell r="T4">
            <v>1180.8967299999999</v>
          </cell>
          <cell r="U4">
            <v>0</v>
          </cell>
          <cell r="V4">
            <v>10186.592950000002</v>
          </cell>
          <cell r="W4">
            <v>502.87659999999994</v>
          </cell>
          <cell r="X4">
            <v>3425.8418000000061</v>
          </cell>
          <cell r="Y4">
            <v>681.5315999999998</v>
          </cell>
          <cell r="Z4">
            <v>0</v>
          </cell>
          <cell r="AA4">
            <v>4610.2500000000064</v>
          </cell>
          <cell r="AB4">
            <v>25399.544949999996</v>
          </cell>
          <cell r="AC4">
            <v>0</v>
          </cell>
          <cell r="AD4">
            <v>25399.544949999996</v>
          </cell>
          <cell r="AE4">
            <v>-657.19591000000003</v>
          </cell>
          <cell r="AF4">
            <v>0</v>
          </cell>
          <cell r="AG4">
            <v>-657.19591000000003</v>
          </cell>
          <cell r="AH4">
            <v>0</v>
          </cell>
          <cell r="AI4">
            <v>0</v>
          </cell>
          <cell r="AJ4">
            <v>61268.630880000004</v>
          </cell>
        </row>
        <row r="5"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J5"/>
        </row>
        <row r="6">
          <cell r="D6">
            <v>0</v>
          </cell>
          <cell r="E6">
            <v>6903.6992700000083</v>
          </cell>
          <cell r="F6">
            <v>0</v>
          </cell>
          <cell r="G6">
            <v>4139.0846799999999</v>
          </cell>
          <cell r="H6">
            <v>2873.7773799999995</v>
          </cell>
          <cell r="I6">
            <v>0</v>
          </cell>
          <cell r="J6">
            <v>13916.561330000008</v>
          </cell>
          <cell r="K6">
            <v>867.01919999999996</v>
          </cell>
          <cell r="L6">
            <v>1492.5293999999997</v>
          </cell>
          <cell r="M6">
            <v>0</v>
          </cell>
          <cell r="N6">
            <v>3308.9907799999996</v>
          </cell>
          <cell r="O6">
            <v>0</v>
          </cell>
          <cell r="P6">
            <v>5668.5393799999993</v>
          </cell>
          <cell r="Q6">
            <v>8244.4666100000031</v>
          </cell>
          <cell r="R6">
            <v>0</v>
          </cell>
          <cell r="S6">
            <v>0</v>
          </cell>
          <cell r="T6">
            <v>1180.8967299999999</v>
          </cell>
          <cell r="U6">
            <v>0</v>
          </cell>
          <cell r="V6">
            <v>9425.3633400000017</v>
          </cell>
          <cell r="W6">
            <v>502.87659999999994</v>
          </cell>
          <cell r="X6">
            <v>6094.9664200000061</v>
          </cell>
          <cell r="Y6">
            <v>824.00393999999983</v>
          </cell>
          <cell r="Z6">
            <v>0</v>
          </cell>
          <cell r="AA6">
            <v>7421.8469600000062</v>
          </cell>
          <cell r="AB6">
            <v>23056.899719999994</v>
          </cell>
          <cell r="AC6">
            <v>0</v>
          </cell>
          <cell r="AD6">
            <v>23056.899719999994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59489.210730000006</v>
          </cell>
        </row>
        <row r="7">
          <cell r="D7">
            <v>0</v>
          </cell>
          <cell r="E7">
            <v>6903.6992700000083</v>
          </cell>
          <cell r="F7">
            <v>0</v>
          </cell>
          <cell r="G7">
            <v>4139.0846799999999</v>
          </cell>
          <cell r="H7">
            <v>2873.7773799999995</v>
          </cell>
          <cell r="I7">
            <v>0</v>
          </cell>
          <cell r="J7">
            <v>13916.561330000008</v>
          </cell>
          <cell r="K7">
            <v>867.01919999999996</v>
          </cell>
          <cell r="L7">
            <v>1492.5293999999997</v>
          </cell>
          <cell r="M7">
            <v>0</v>
          </cell>
          <cell r="N7">
            <v>3308.9907799999996</v>
          </cell>
          <cell r="O7">
            <v>0</v>
          </cell>
          <cell r="P7">
            <v>5668.5393799999993</v>
          </cell>
          <cell r="Q7">
            <v>8244.4666100000031</v>
          </cell>
          <cell r="R7">
            <v>0</v>
          </cell>
          <cell r="S7">
            <v>0</v>
          </cell>
          <cell r="T7">
            <v>1180.8967299999999</v>
          </cell>
          <cell r="U7">
            <v>0</v>
          </cell>
          <cell r="V7">
            <v>9425.3633400000017</v>
          </cell>
          <cell r="W7">
            <v>502.87659999999994</v>
          </cell>
          <cell r="X7">
            <v>6094.9664200000061</v>
          </cell>
          <cell r="Y7">
            <v>824.00393999999983</v>
          </cell>
          <cell r="Z7">
            <v>0</v>
          </cell>
          <cell r="AA7">
            <v>7421.8469600000062</v>
          </cell>
          <cell r="AB7">
            <v>23056.899719999994</v>
          </cell>
          <cell r="AC7">
            <v>0</v>
          </cell>
          <cell r="AD7">
            <v>23056.899719999994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59489.210730000006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</row>
        <row r="9">
          <cell r="D9">
            <v>0</v>
          </cell>
          <cell r="E9">
            <v>3132.9599766000028</v>
          </cell>
          <cell r="F9">
            <v>0</v>
          </cell>
          <cell r="G9">
            <v>1354.7224021999996</v>
          </cell>
          <cell r="H9">
            <v>755.02242089999913</v>
          </cell>
          <cell r="I9">
            <v>0</v>
          </cell>
          <cell r="J9">
            <v>5242.7047997000009</v>
          </cell>
          <cell r="K9">
            <v>207.57599999999996</v>
          </cell>
          <cell r="L9">
            <v>551.29560370000002</v>
          </cell>
          <cell r="M9">
            <v>0</v>
          </cell>
          <cell r="N9">
            <v>916.57858599999963</v>
          </cell>
          <cell r="O9">
            <v>0</v>
          </cell>
          <cell r="P9">
            <v>1675.4501896999996</v>
          </cell>
          <cell r="Q9">
            <v>2350.1987447000001</v>
          </cell>
          <cell r="R9">
            <v>0</v>
          </cell>
          <cell r="S9">
            <v>0</v>
          </cell>
          <cell r="T9">
            <v>290.82925000000006</v>
          </cell>
          <cell r="U9">
            <v>0</v>
          </cell>
          <cell r="V9">
            <v>2641.0279947000004</v>
          </cell>
          <cell r="W9">
            <v>116.336215</v>
          </cell>
          <cell r="X9">
            <v>504.42020270000012</v>
          </cell>
          <cell r="Y9">
            <v>322.00952959999989</v>
          </cell>
          <cell r="Z9">
            <v>0</v>
          </cell>
          <cell r="AA9">
            <v>942.76594730000011</v>
          </cell>
          <cell r="AB9">
            <v>10535.169638299998</v>
          </cell>
          <cell r="AC9">
            <v>0</v>
          </cell>
          <cell r="AD9">
            <v>10535.169638299998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21037.118569699996</v>
          </cell>
        </row>
        <row r="10">
          <cell r="D10">
            <v>0</v>
          </cell>
          <cell r="E10">
            <v>3500.52956436868</v>
          </cell>
          <cell r="F10">
            <v>0</v>
          </cell>
          <cell r="G10">
            <v>1.4023737292948366</v>
          </cell>
          <cell r="H10">
            <v>0</v>
          </cell>
          <cell r="I10">
            <v>0</v>
          </cell>
          <cell r="J10">
            <v>3501.931938097975</v>
          </cell>
          <cell r="K10">
            <v>0.10247083454660612</v>
          </cell>
          <cell r="L10">
            <v>248.89456081710736</v>
          </cell>
          <cell r="M10">
            <v>0</v>
          </cell>
          <cell r="N10">
            <v>731.03184454935126</v>
          </cell>
          <cell r="O10">
            <v>0</v>
          </cell>
          <cell r="P10">
            <v>980.02887620100523</v>
          </cell>
          <cell r="Q10">
            <v>2824.7425372450816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2824.7425372450816</v>
          </cell>
          <cell r="W10">
            <v>0</v>
          </cell>
          <cell r="X10">
            <v>2360.1776498176459</v>
          </cell>
          <cell r="Y10">
            <v>392.67474637444076</v>
          </cell>
          <cell r="Z10">
            <v>0</v>
          </cell>
          <cell r="AA10">
            <v>2752.8523961920869</v>
          </cell>
          <cell r="AB10">
            <v>10102.635196880816</v>
          </cell>
          <cell r="AC10">
            <v>0</v>
          </cell>
          <cell r="AD10">
            <v>10102.635196880816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20162.190944616967</v>
          </cell>
        </row>
        <row r="11">
          <cell r="D11">
            <v>0</v>
          </cell>
          <cell r="E11">
            <v>179.43800473132524</v>
          </cell>
          <cell r="F11">
            <v>0</v>
          </cell>
          <cell r="G11">
            <v>2768.7992384707054</v>
          </cell>
          <cell r="H11">
            <v>2118.7549591000006</v>
          </cell>
          <cell r="I11">
            <v>0</v>
          </cell>
          <cell r="J11">
            <v>5066.9922023020317</v>
          </cell>
          <cell r="K11">
            <v>659.34072916545335</v>
          </cell>
          <cell r="L11">
            <v>675.01063878289244</v>
          </cell>
          <cell r="M11">
            <v>0</v>
          </cell>
          <cell r="N11">
            <v>1631.7351675506488</v>
          </cell>
          <cell r="O11">
            <v>0</v>
          </cell>
          <cell r="P11">
            <v>2966.0865354989946</v>
          </cell>
          <cell r="Q11">
            <v>3005.7531514549219</v>
          </cell>
          <cell r="R11">
            <v>0</v>
          </cell>
          <cell r="S11">
            <v>0</v>
          </cell>
          <cell r="T11">
            <v>879.93458799999985</v>
          </cell>
          <cell r="U11">
            <v>0</v>
          </cell>
          <cell r="V11">
            <v>3885.6877394549219</v>
          </cell>
          <cell r="W11">
            <v>381.84461699999997</v>
          </cell>
          <cell r="X11">
            <v>3166.5230642823599</v>
          </cell>
          <cell r="Y11">
            <v>102.66994142555916</v>
          </cell>
          <cell r="Z11">
            <v>0</v>
          </cell>
          <cell r="AA11">
            <v>3651.0376227079187</v>
          </cell>
          <cell r="AB11">
            <v>2122.6846490191783</v>
          </cell>
          <cell r="AC11">
            <v>0</v>
          </cell>
          <cell r="AD11">
            <v>2122.6846490191783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17692.488748983043</v>
          </cell>
        </row>
        <row r="12">
          <cell r="D12">
            <v>0</v>
          </cell>
          <cell r="E12">
            <v>11.3391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11.3391</v>
          </cell>
          <cell r="K12">
            <v>0</v>
          </cell>
          <cell r="L12">
            <v>2.8030000000000003E-2</v>
          </cell>
          <cell r="M12">
            <v>0</v>
          </cell>
          <cell r="N12">
            <v>2.7284600000000001</v>
          </cell>
          <cell r="O12">
            <v>0</v>
          </cell>
          <cell r="P12">
            <v>2.7564900000000003</v>
          </cell>
          <cell r="Q12">
            <v>0.63141999999999998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0.63141999999999998</v>
          </cell>
          <cell r="W12">
            <v>0</v>
          </cell>
          <cell r="X12">
            <v>0</v>
          </cell>
          <cell r="Y12">
            <v>0.20430000000000001</v>
          </cell>
          <cell r="Z12">
            <v>0</v>
          </cell>
          <cell r="AA12">
            <v>0.20430000000000001</v>
          </cell>
          <cell r="AB12">
            <v>50.612139999999997</v>
          </cell>
          <cell r="AC12">
            <v>0</v>
          </cell>
          <cell r="AD12">
            <v>50.612139999999997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65.543449999999993</v>
          </cell>
        </row>
        <row r="13">
          <cell r="D13">
            <v>0</v>
          </cell>
          <cell r="E13">
            <v>79.432624299999944</v>
          </cell>
          <cell r="F13">
            <v>0</v>
          </cell>
          <cell r="G13">
            <v>14.160665599999996</v>
          </cell>
          <cell r="H13">
            <v>0</v>
          </cell>
          <cell r="I13">
            <v>0</v>
          </cell>
          <cell r="J13">
            <v>93.593289899999945</v>
          </cell>
          <cell r="K13">
            <v>0</v>
          </cell>
          <cell r="L13">
            <v>17.300566700000001</v>
          </cell>
          <cell r="M13">
            <v>0</v>
          </cell>
          <cell r="N13">
            <v>26.916721900000002</v>
          </cell>
          <cell r="O13">
            <v>0</v>
          </cell>
          <cell r="P13">
            <v>44.217288600000003</v>
          </cell>
          <cell r="Q13">
            <v>63.140756600000003</v>
          </cell>
          <cell r="R13">
            <v>0</v>
          </cell>
          <cell r="S13">
            <v>0</v>
          </cell>
          <cell r="T13">
            <v>10.132892000000002</v>
          </cell>
          <cell r="U13">
            <v>0</v>
          </cell>
          <cell r="V13">
            <v>73.273648600000001</v>
          </cell>
          <cell r="W13">
            <v>4.6957680000000002</v>
          </cell>
          <cell r="X13">
            <v>63.845503200000074</v>
          </cell>
          <cell r="Y13">
            <v>6.4454226000000014</v>
          </cell>
          <cell r="Z13">
            <v>0</v>
          </cell>
          <cell r="AA13">
            <v>74.986693800000069</v>
          </cell>
          <cell r="AB13">
            <v>245.79809580000003</v>
          </cell>
          <cell r="AC13">
            <v>0</v>
          </cell>
          <cell r="AD13">
            <v>245.79809580000003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531.86901669999997</v>
          </cell>
        </row>
      </sheetData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R06"/>
    </sheetNames>
    <sheetDataSet>
      <sheetData sheetId="0" refreshError="1">
        <row r="2">
          <cell r="D2" t="str">
            <v>P00068</v>
          </cell>
          <cell r="E2" t="str">
            <v>P00220</v>
          </cell>
          <cell r="F2" t="str">
            <v>P00581</v>
          </cell>
          <cell r="G2" t="str">
            <v>P00590</v>
          </cell>
          <cell r="H2" t="str">
            <v>P00291</v>
          </cell>
          <cell r="I2" t="str">
            <v>DIV AM</v>
          </cell>
          <cell r="J2" t="str">
            <v>AM</v>
          </cell>
          <cell r="K2" t="str">
            <v>P00283</v>
          </cell>
          <cell r="L2" t="str">
            <v>P00586</v>
          </cell>
          <cell r="M2" t="str">
            <v>DIV SD</v>
          </cell>
          <cell r="N2" t="str">
            <v>P00258</v>
          </cell>
          <cell r="O2" t="str">
            <v>DIV XS</v>
          </cell>
          <cell r="P2" t="str">
            <v>ES</v>
          </cell>
          <cell r="Q2" t="str">
            <v>P00280</v>
          </cell>
          <cell r="R2" t="str">
            <v>P00297</v>
          </cell>
          <cell r="S2" t="str">
            <v>P00298</v>
          </cell>
          <cell r="T2" t="str">
            <v>P00433</v>
          </cell>
          <cell r="U2" t="str">
            <v>DIV EC</v>
          </cell>
          <cell r="V2" t="str">
            <v>EC</v>
          </cell>
          <cell r="W2" t="str">
            <v>P00090</v>
          </cell>
          <cell r="X2" t="str">
            <v>P00091</v>
          </cell>
          <cell r="Y2" t="str">
            <v>P00282</v>
          </cell>
          <cell r="Z2" t="str">
            <v>DIV PI</v>
          </cell>
          <cell r="AA2" t="str">
            <v>PI</v>
          </cell>
          <cell r="AB2" t="str">
            <v>P00580</v>
          </cell>
          <cell r="AC2" t="str">
            <v>DIV FS</v>
          </cell>
          <cell r="AD2" t="str">
            <v>FS</v>
          </cell>
          <cell r="AE2" t="str">
            <v>P00200</v>
          </cell>
          <cell r="AF2" t="str">
            <v>DIV OT</v>
          </cell>
          <cell r="AG2" t="str">
            <v>OT</v>
          </cell>
          <cell r="AH2" t="str">
            <v>DIV DIV</v>
          </cell>
          <cell r="AI2" t="str">
            <v>DIV</v>
          </cell>
          <cell r="AJ2" t="str">
            <v>PS</v>
          </cell>
        </row>
        <row r="4">
          <cell r="D4">
            <v>-30.837899999999998</v>
          </cell>
          <cell r="E4">
            <v>8250.7666200000058</v>
          </cell>
          <cell r="F4">
            <v>-50.456540000000004</v>
          </cell>
          <cell r="G4">
            <v>4937.9539000000013</v>
          </cell>
          <cell r="H4">
            <v>2538.2958199999975</v>
          </cell>
          <cell r="I4">
            <v>0</v>
          </cell>
          <cell r="J4">
            <v>15645.721900000006</v>
          </cell>
          <cell r="K4">
            <v>910.52164999999991</v>
          </cell>
          <cell r="L4">
            <v>999.30698999999993</v>
          </cell>
          <cell r="M4">
            <v>0</v>
          </cell>
          <cell r="N4">
            <v>3094.0264699999998</v>
          </cell>
          <cell r="O4">
            <v>0</v>
          </cell>
          <cell r="P4">
            <v>5003.8551099999995</v>
          </cell>
          <cell r="Q4">
            <v>7566.374990000003</v>
          </cell>
          <cell r="R4">
            <v>0</v>
          </cell>
          <cell r="S4">
            <v>3.2102499999999998</v>
          </cell>
          <cell r="T4">
            <v>1704.9700200000002</v>
          </cell>
          <cell r="U4">
            <v>0</v>
          </cell>
          <cell r="V4">
            <v>9274.5552600000028</v>
          </cell>
          <cell r="W4">
            <v>547.29930999999999</v>
          </cell>
          <cell r="X4">
            <v>6326.0927500000171</v>
          </cell>
          <cell r="Y4">
            <v>-828.8730300000002</v>
          </cell>
          <cell r="Z4">
            <v>0</v>
          </cell>
          <cell r="AA4">
            <v>6044.5190300000158</v>
          </cell>
          <cell r="AB4">
            <v>22784.00667999998</v>
          </cell>
          <cell r="AC4">
            <v>0</v>
          </cell>
          <cell r="AD4">
            <v>22784.00667999998</v>
          </cell>
          <cell r="AE4">
            <v>-165.90948000000003</v>
          </cell>
          <cell r="AF4">
            <v>0</v>
          </cell>
          <cell r="AG4">
            <v>-165.90948000000003</v>
          </cell>
          <cell r="AH4">
            <v>0</v>
          </cell>
          <cell r="AI4">
            <v>0</v>
          </cell>
          <cell r="AJ4">
            <v>58586.748500000009</v>
          </cell>
        </row>
        <row r="5"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J5"/>
        </row>
        <row r="6">
          <cell r="D6">
            <v>-34.245179999999998</v>
          </cell>
          <cell r="E6">
            <v>7359.4460900000049</v>
          </cell>
          <cell r="F6">
            <v>-50.456540000000004</v>
          </cell>
          <cell r="G6">
            <v>4560.036610000001</v>
          </cell>
          <cell r="H6">
            <v>2420.7409299999977</v>
          </cell>
          <cell r="I6">
            <v>0</v>
          </cell>
          <cell r="J6">
            <v>14255.521910000005</v>
          </cell>
          <cell r="K6">
            <v>882.07620999999995</v>
          </cell>
          <cell r="L6">
            <v>1118.5158999999999</v>
          </cell>
          <cell r="M6">
            <v>0</v>
          </cell>
          <cell r="N6">
            <v>2665.4398799999999</v>
          </cell>
          <cell r="O6">
            <v>0</v>
          </cell>
          <cell r="P6">
            <v>4666.0319899999995</v>
          </cell>
          <cell r="Q6">
            <v>7302.9082500000031</v>
          </cell>
          <cell r="R6">
            <v>0</v>
          </cell>
          <cell r="S6">
            <v>0</v>
          </cell>
          <cell r="T6">
            <v>1704.9700200000002</v>
          </cell>
          <cell r="U6">
            <v>0</v>
          </cell>
          <cell r="V6">
            <v>9007.8782700000029</v>
          </cell>
          <cell r="W6">
            <v>547.29930999999999</v>
          </cell>
          <cell r="X6">
            <v>8264.7618700000166</v>
          </cell>
          <cell r="Y6">
            <v>-909.47942000000012</v>
          </cell>
          <cell r="Z6">
            <v>0</v>
          </cell>
          <cell r="AA6">
            <v>7902.5817600000155</v>
          </cell>
          <cell r="AB6">
            <v>21037.005949999981</v>
          </cell>
          <cell r="AC6">
            <v>0</v>
          </cell>
          <cell r="AD6">
            <v>21037.005949999981</v>
          </cell>
          <cell r="AE6">
            <v>8.0000000000000002E-3</v>
          </cell>
          <cell r="AF6">
            <v>0</v>
          </cell>
          <cell r="AG6">
            <v>8.0000000000000002E-3</v>
          </cell>
          <cell r="AH6">
            <v>0</v>
          </cell>
          <cell r="AI6">
            <v>0</v>
          </cell>
          <cell r="AJ6">
            <v>56869.027880000009</v>
          </cell>
        </row>
        <row r="7">
          <cell r="D7">
            <v>-34.245179999999998</v>
          </cell>
          <cell r="E7">
            <v>7359.4460900000049</v>
          </cell>
          <cell r="F7">
            <v>-50.456540000000004</v>
          </cell>
          <cell r="G7">
            <v>4560.036610000001</v>
          </cell>
          <cell r="H7">
            <v>2420.7409299999977</v>
          </cell>
          <cell r="I7">
            <v>0</v>
          </cell>
          <cell r="J7">
            <v>14255.521910000005</v>
          </cell>
          <cell r="K7">
            <v>882.07620999999995</v>
          </cell>
          <cell r="L7">
            <v>1118.5158999999999</v>
          </cell>
          <cell r="M7">
            <v>0</v>
          </cell>
          <cell r="N7">
            <v>2665.4398799999999</v>
          </cell>
          <cell r="O7">
            <v>0</v>
          </cell>
          <cell r="P7">
            <v>4666.0319899999995</v>
          </cell>
          <cell r="Q7">
            <v>7302.9082500000031</v>
          </cell>
          <cell r="R7">
            <v>0</v>
          </cell>
          <cell r="S7">
            <v>0</v>
          </cell>
          <cell r="T7">
            <v>1704.9700200000002</v>
          </cell>
          <cell r="U7">
            <v>0</v>
          </cell>
          <cell r="V7">
            <v>9007.8782700000029</v>
          </cell>
          <cell r="W7">
            <v>547.29930999999999</v>
          </cell>
          <cell r="X7">
            <v>8264.7618700000166</v>
          </cell>
          <cell r="Y7">
            <v>-909.47942000000012</v>
          </cell>
          <cell r="Z7">
            <v>0</v>
          </cell>
          <cell r="AA7">
            <v>7902.5817600000155</v>
          </cell>
          <cell r="AB7">
            <v>21037.005949999981</v>
          </cell>
          <cell r="AC7">
            <v>0</v>
          </cell>
          <cell r="AD7">
            <v>21037.005949999981</v>
          </cell>
          <cell r="AE7">
            <v>8.0000000000000002E-3</v>
          </cell>
          <cell r="AF7">
            <v>0</v>
          </cell>
          <cell r="AG7">
            <v>8.0000000000000002E-3</v>
          </cell>
          <cell r="AH7">
            <v>0</v>
          </cell>
          <cell r="AI7">
            <v>0</v>
          </cell>
          <cell r="AJ7">
            <v>56869.027880000009</v>
          </cell>
        </row>
        <row r="8">
          <cell r="D8">
            <v>-34.245179999999998</v>
          </cell>
          <cell r="E8">
            <v>129.51754</v>
          </cell>
          <cell r="F8">
            <v>-50.456540000000004</v>
          </cell>
          <cell r="G8">
            <v>0.15928999999999999</v>
          </cell>
          <cell r="H8">
            <v>-6.4572700000000003</v>
          </cell>
          <cell r="I8">
            <v>0</v>
          </cell>
          <cell r="J8">
            <v>38.517839999999985</v>
          </cell>
          <cell r="K8">
            <v>-106.92153</v>
          </cell>
          <cell r="L8">
            <v>-129.77441000000002</v>
          </cell>
          <cell r="M8">
            <v>0</v>
          </cell>
          <cell r="N8">
            <v>-397.4384</v>
          </cell>
          <cell r="O8">
            <v>0</v>
          </cell>
          <cell r="P8">
            <v>-634.13434000000007</v>
          </cell>
          <cell r="Q8">
            <v>-40.328739999999996</v>
          </cell>
          <cell r="R8">
            <v>0</v>
          </cell>
          <cell r="S8">
            <v>0</v>
          </cell>
          <cell r="T8">
            <v>21.108160000000002</v>
          </cell>
          <cell r="U8">
            <v>0</v>
          </cell>
          <cell r="V8">
            <v>-19.220579999999995</v>
          </cell>
          <cell r="W8">
            <v>0</v>
          </cell>
          <cell r="X8">
            <v>32.653869999999998</v>
          </cell>
          <cell r="Y8">
            <v>-1454.97477</v>
          </cell>
          <cell r="Z8">
            <v>0</v>
          </cell>
          <cell r="AA8">
            <v>-1422.3208999999999</v>
          </cell>
          <cell r="AB8">
            <v>-975.48577999999998</v>
          </cell>
          <cell r="AC8">
            <v>0</v>
          </cell>
          <cell r="AD8">
            <v>-975.48577999999998</v>
          </cell>
          <cell r="AE8">
            <v>8.0000000000000002E-3</v>
          </cell>
          <cell r="AF8">
            <v>0</v>
          </cell>
          <cell r="AG8">
            <v>8.0000000000000002E-3</v>
          </cell>
          <cell r="AH8">
            <v>0</v>
          </cell>
          <cell r="AI8">
            <v>0</v>
          </cell>
          <cell r="AJ8">
            <v>-3012.6357600000001</v>
          </cell>
        </row>
        <row r="9">
          <cell r="D9">
            <v>0</v>
          </cell>
          <cell r="E9">
            <v>3337.1458749000003</v>
          </cell>
          <cell r="F9">
            <v>0</v>
          </cell>
          <cell r="G9">
            <v>1493.4680801000004</v>
          </cell>
          <cell r="H9">
            <v>0.4584423999999751</v>
          </cell>
          <cell r="I9">
            <v>0</v>
          </cell>
          <cell r="J9">
            <v>4831.0723974000011</v>
          </cell>
          <cell r="K9">
            <v>2.0566999999999989</v>
          </cell>
          <cell r="L9">
            <v>258.5419273</v>
          </cell>
          <cell r="M9">
            <v>0</v>
          </cell>
          <cell r="N9">
            <v>901.90666069999952</v>
          </cell>
          <cell r="O9">
            <v>0</v>
          </cell>
          <cell r="P9">
            <v>1162.5052879999994</v>
          </cell>
          <cell r="Q9">
            <v>142.86640499999996</v>
          </cell>
          <cell r="R9">
            <v>0</v>
          </cell>
          <cell r="S9">
            <v>0</v>
          </cell>
          <cell r="T9">
            <v>391.6826660000001</v>
          </cell>
          <cell r="U9">
            <v>0</v>
          </cell>
          <cell r="V9">
            <v>534.54907100000003</v>
          </cell>
          <cell r="W9">
            <v>127.96986100000001</v>
          </cell>
          <cell r="X9">
            <v>634.75737310000022</v>
          </cell>
          <cell r="Y9">
            <v>160.80644099999998</v>
          </cell>
          <cell r="Z9">
            <v>0</v>
          </cell>
          <cell r="AA9">
            <v>923.53367510000021</v>
          </cell>
          <cell r="AB9">
            <v>5468.8515564999961</v>
          </cell>
          <cell r="AC9">
            <v>0</v>
          </cell>
          <cell r="AD9">
            <v>5468.8515564999961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12920.511987999998</v>
          </cell>
        </row>
        <row r="10">
          <cell r="D10">
            <v>0</v>
          </cell>
          <cell r="E10">
            <v>3592.2352836936811</v>
          </cell>
          <cell r="F10">
            <v>0</v>
          </cell>
          <cell r="G10">
            <v>1.978929684373552</v>
          </cell>
          <cell r="H10">
            <v>0</v>
          </cell>
          <cell r="I10">
            <v>0</v>
          </cell>
          <cell r="J10">
            <v>3594.2142133780549</v>
          </cell>
          <cell r="K10">
            <v>3.5369712905772115E-2</v>
          </cell>
          <cell r="L10">
            <v>262.64760085651886</v>
          </cell>
          <cell r="M10">
            <v>0</v>
          </cell>
          <cell r="N10">
            <v>581.36879639772098</v>
          </cell>
          <cell r="O10">
            <v>0</v>
          </cell>
          <cell r="P10">
            <v>844.05176696714557</v>
          </cell>
          <cell r="Q10">
            <v>3634.3264545999828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3634.3264545999828</v>
          </cell>
          <cell r="W10">
            <v>0</v>
          </cell>
          <cell r="X10">
            <v>4266.763019506504</v>
          </cell>
          <cell r="Y10">
            <v>307.94368585619776</v>
          </cell>
          <cell r="Z10">
            <v>0</v>
          </cell>
          <cell r="AA10">
            <v>4574.7067053627015</v>
          </cell>
          <cell r="AB10">
            <v>12261.359161094475</v>
          </cell>
          <cell r="AC10">
            <v>0</v>
          </cell>
          <cell r="AD10">
            <v>12261.359161094475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24908.65830140236</v>
          </cell>
        </row>
        <row r="11">
          <cell r="D11">
            <v>0</v>
          </cell>
          <cell r="E11">
            <v>205.75405570632438</v>
          </cell>
          <cell r="F11">
            <v>0</v>
          </cell>
          <cell r="G11">
            <v>3048.817413415627</v>
          </cell>
          <cell r="H11">
            <v>2426.7397575999976</v>
          </cell>
          <cell r="I11">
            <v>0</v>
          </cell>
          <cell r="J11">
            <v>5681.3112267219494</v>
          </cell>
          <cell r="K11">
            <v>986.90567028709415</v>
          </cell>
          <cell r="L11">
            <v>709.88503524348107</v>
          </cell>
          <cell r="M11">
            <v>0</v>
          </cell>
          <cell r="N11">
            <v>1550.5069037022795</v>
          </cell>
          <cell r="O11">
            <v>0</v>
          </cell>
          <cell r="P11">
            <v>3247.2976092328545</v>
          </cell>
          <cell r="Q11">
            <v>3478.3807894000201</v>
          </cell>
          <cell r="R11">
            <v>0</v>
          </cell>
          <cell r="S11">
            <v>0</v>
          </cell>
          <cell r="T11">
            <v>1277.477877</v>
          </cell>
          <cell r="U11">
            <v>0</v>
          </cell>
          <cell r="V11">
            <v>4755.8586664000204</v>
          </cell>
          <cell r="W11">
            <v>414.22688999999991</v>
          </cell>
          <cell r="X11">
            <v>3236.3936769935117</v>
          </cell>
          <cell r="Y11">
            <v>71.672013743802211</v>
          </cell>
          <cell r="Z11">
            <v>0</v>
          </cell>
          <cell r="AA11">
            <v>3722.292580737314</v>
          </cell>
          <cell r="AB11">
            <v>3913.7534521055095</v>
          </cell>
          <cell r="AC11">
            <v>0</v>
          </cell>
          <cell r="AD11">
            <v>3913.7534521055095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21320.51353519765</v>
          </cell>
        </row>
        <row r="12">
          <cell r="D12">
            <v>0</v>
          </cell>
          <cell r="E12">
            <v>11.953049999999999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11.953049999999999</v>
          </cell>
          <cell r="K12">
            <v>0</v>
          </cell>
          <cell r="L12">
            <v>5.6060000000000006E-2</v>
          </cell>
          <cell r="M12">
            <v>0</v>
          </cell>
          <cell r="N12">
            <v>2.6685599999999998</v>
          </cell>
          <cell r="O12">
            <v>0</v>
          </cell>
          <cell r="P12">
            <v>2.7246199999999998</v>
          </cell>
          <cell r="Q12">
            <v>15.720659999999999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15.720659999999999</v>
          </cell>
          <cell r="W12">
            <v>0</v>
          </cell>
          <cell r="X12">
            <v>7.5756800000000002</v>
          </cell>
          <cell r="Y12">
            <v>8.7169999999999997E-2</v>
          </cell>
          <cell r="Z12">
            <v>0</v>
          </cell>
          <cell r="AA12">
            <v>7.6628500000000006</v>
          </cell>
          <cell r="AB12">
            <v>66.607379999999992</v>
          </cell>
          <cell r="AC12">
            <v>0</v>
          </cell>
          <cell r="AD12">
            <v>66.607379999999992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104.66856</v>
          </cell>
        </row>
        <row r="13">
          <cell r="D13">
            <v>0</v>
          </cell>
          <cell r="E13">
            <v>82.840285700000024</v>
          </cell>
          <cell r="F13">
            <v>0</v>
          </cell>
          <cell r="G13">
            <v>15.612896799999998</v>
          </cell>
          <cell r="H13">
            <v>0</v>
          </cell>
          <cell r="I13">
            <v>0</v>
          </cell>
          <cell r="J13">
            <v>98.453182500000025</v>
          </cell>
          <cell r="K13">
            <v>0</v>
          </cell>
          <cell r="L13">
            <v>17.159686600000001</v>
          </cell>
          <cell r="M13">
            <v>0</v>
          </cell>
          <cell r="N13">
            <v>26.427359200000009</v>
          </cell>
          <cell r="O13">
            <v>0</v>
          </cell>
          <cell r="P13">
            <v>43.587045800000013</v>
          </cell>
          <cell r="Q13">
            <v>71.942681000000007</v>
          </cell>
          <cell r="R13">
            <v>0</v>
          </cell>
          <cell r="S13">
            <v>0</v>
          </cell>
          <cell r="T13">
            <v>14.701317</v>
          </cell>
          <cell r="U13">
            <v>0</v>
          </cell>
          <cell r="V13">
            <v>86.643998000000011</v>
          </cell>
          <cell r="W13">
            <v>5.1025590000000003</v>
          </cell>
          <cell r="X13">
            <v>86.618250399999951</v>
          </cell>
          <cell r="Y13">
            <v>4.986039400000001</v>
          </cell>
          <cell r="Z13">
            <v>0</v>
          </cell>
          <cell r="AA13">
            <v>96.706848799999946</v>
          </cell>
          <cell r="AB13">
            <v>301.92018030000008</v>
          </cell>
          <cell r="AC13">
            <v>0</v>
          </cell>
          <cell r="AD13">
            <v>301.92018030000008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627.31125540000005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R07"/>
    </sheetNames>
    <sheetDataSet>
      <sheetData sheetId="0" refreshError="1">
        <row r="2">
          <cell r="D2" t="str">
            <v>P00068</v>
          </cell>
          <cell r="E2" t="str">
            <v>P00220</v>
          </cell>
          <cell r="F2" t="str">
            <v>P00581</v>
          </cell>
          <cell r="G2" t="str">
            <v>P00590</v>
          </cell>
          <cell r="H2" t="str">
            <v>P00291</v>
          </cell>
          <cell r="I2" t="str">
            <v>DIV AM</v>
          </cell>
          <cell r="J2" t="str">
            <v>AM</v>
          </cell>
          <cell r="K2" t="str">
            <v>P00283</v>
          </cell>
          <cell r="L2" t="str">
            <v>P00586</v>
          </cell>
          <cell r="M2" t="str">
            <v>DIV SD</v>
          </cell>
          <cell r="N2" t="str">
            <v>P00258</v>
          </cell>
          <cell r="O2" t="str">
            <v>DIV XS</v>
          </cell>
          <cell r="P2" t="str">
            <v>ES</v>
          </cell>
          <cell r="Q2" t="str">
            <v>P00280</v>
          </cell>
          <cell r="R2" t="str">
            <v>P00297</v>
          </cell>
          <cell r="S2" t="str">
            <v>P00298</v>
          </cell>
          <cell r="T2" t="str">
            <v>P00433</v>
          </cell>
          <cell r="U2" t="str">
            <v>DIV EC</v>
          </cell>
          <cell r="V2" t="str">
            <v>EC</v>
          </cell>
          <cell r="W2" t="str">
            <v>P00090</v>
          </cell>
          <cell r="X2" t="str">
            <v>P00091</v>
          </cell>
          <cell r="Y2" t="str">
            <v>P00282</v>
          </cell>
          <cell r="Z2" t="str">
            <v>DIV PI</v>
          </cell>
          <cell r="AA2" t="str">
            <v>PI</v>
          </cell>
          <cell r="AB2" t="str">
            <v>P00580</v>
          </cell>
          <cell r="AC2" t="str">
            <v>DIV FS</v>
          </cell>
          <cell r="AD2" t="str">
            <v>FS</v>
          </cell>
          <cell r="AE2" t="str">
            <v>P00200</v>
          </cell>
          <cell r="AF2" t="str">
            <v>DIV OT</v>
          </cell>
          <cell r="AG2" t="str">
            <v>OT</v>
          </cell>
          <cell r="AH2" t="str">
            <v>DIV DIV</v>
          </cell>
          <cell r="AI2" t="str">
            <v>DIV</v>
          </cell>
          <cell r="AJ2" t="str">
            <v>PS</v>
          </cell>
        </row>
        <row r="4">
          <cell r="D4">
            <v>-25.887990000000002</v>
          </cell>
          <cell r="E4">
            <v>9767.8413199999995</v>
          </cell>
          <cell r="F4">
            <v>25.699110000000001</v>
          </cell>
          <cell r="G4">
            <v>4137.5110500000001</v>
          </cell>
          <cell r="H4">
            <v>2346.3084900000026</v>
          </cell>
          <cell r="I4">
            <v>0</v>
          </cell>
          <cell r="J4">
            <v>16251.471980000002</v>
          </cell>
          <cell r="K4">
            <v>770.98658999999998</v>
          </cell>
          <cell r="L4">
            <v>762.98585999999989</v>
          </cell>
          <cell r="M4">
            <v>0</v>
          </cell>
          <cell r="N4">
            <v>6042.0637200000001</v>
          </cell>
          <cell r="O4">
            <v>0</v>
          </cell>
          <cell r="P4">
            <v>7576.0361699999994</v>
          </cell>
          <cell r="Q4">
            <v>6799.1529099999971</v>
          </cell>
          <cell r="R4">
            <v>0</v>
          </cell>
          <cell r="S4">
            <v>5.9409300000000007</v>
          </cell>
          <cell r="T4">
            <v>1637.1890700000001</v>
          </cell>
          <cell r="U4">
            <v>0</v>
          </cell>
          <cell r="V4">
            <v>8442.2829099999963</v>
          </cell>
          <cell r="W4">
            <v>713.59320000000002</v>
          </cell>
          <cell r="X4">
            <v>6694.1373300000105</v>
          </cell>
          <cell r="Y4">
            <v>-396.99723999999969</v>
          </cell>
          <cell r="Z4">
            <v>0</v>
          </cell>
          <cell r="AA4">
            <v>7010.733290000011</v>
          </cell>
          <cell r="AB4">
            <v>17770.204920000004</v>
          </cell>
          <cell r="AC4">
            <v>0</v>
          </cell>
          <cell r="AD4">
            <v>17770.204920000004</v>
          </cell>
          <cell r="AE4">
            <v>-1637.0735500000003</v>
          </cell>
          <cell r="AF4">
            <v>0</v>
          </cell>
          <cell r="AG4">
            <v>-1637.0735500000003</v>
          </cell>
          <cell r="AH4">
            <v>0</v>
          </cell>
          <cell r="AI4">
            <v>0</v>
          </cell>
          <cell r="AJ4">
            <v>55413.65572000001</v>
          </cell>
        </row>
        <row r="6">
          <cell r="D6">
            <v>-25.887990000000002</v>
          </cell>
          <cell r="E6">
            <v>8152.3725400000003</v>
          </cell>
          <cell r="F6">
            <v>25.699110000000001</v>
          </cell>
          <cell r="G6">
            <v>3444.0733400000004</v>
          </cell>
          <cell r="H6">
            <v>2252.5879300000024</v>
          </cell>
          <cell r="I6">
            <v>0</v>
          </cell>
          <cell r="J6">
            <v>13848.844930000003</v>
          </cell>
          <cell r="K6">
            <v>667.88063999999997</v>
          </cell>
          <cell r="L6">
            <v>834.6989299999999</v>
          </cell>
          <cell r="M6">
            <v>0</v>
          </cell>
          <cell r="N6">
            <v>3427.1256799999992</v>
          </cell>
          <cell r="O6">
            <v>0</v>
          </cell>
          <cell r="P6">
            <v>4929.7052499999991</v>
          </cell>
          <cell r="Q6">
            <v>6317.538819999997</v>
          </cell>
          <cell r="R6">
            <v>0</v>
          </cell>
          <cell r="S6">
            <v>0</v>
          </cell>
          <cell r="T6">
            <v>1637.1890700000001</v>
          </cell>
          <cell r="U6">
            <v>0</v>
          </cell>
          <cell r="V6">
            <v>7954.7278899999965</v>
          </cell>
          <cell r="W6">
            <v>713.59320000000002</v>
          </cell>
          <cell r="X6">
            <v>7018.4746800000103</v>
          </cell>
          <cell r="Y6">
            <v>-295.48093999999969</v>
          </cell>
          <cell r="Z6">
            <v>0</v>
          </cell>
          <cell r="AA6">
            <v>7436.5869400000111</v>
          </cell>
          <cell r="AB6">
            <v>16091.358360000006</v>
          </cell>
          <cell r="AC6">
            <v>0</v>
          </cell>
          <cell r="AD6">
            <v>16091.358360000006</v>
          </cell>
          <cell r="AE6">
            <v>0.49124000000000001</v>
          </cell>
          <cell r="AF6">
            <v>0</v>
          </cell>
          <cell r="AG6">
            <v>0.49124000000000001</v>
          </cell>
          <cell r="AH6">
            <v>0</v>
          </cell>
          <cell r="AI6">
            <v>0</v>
          </cell>
          <cell r="AJ6">
            <v>50261.71461000001</v>
          </cell>
        </row>
        <row r="7">
          <cell r="D7">
            <v>-25.887990000000002</v>
          </cell>
          <cell r="E7">
            <v>8152.3725400000003</v>
          </cell>
          <cell r="F7">
            <v>25.699110000000001</v>
          </cell>
          <cell r="G7">
            <v>3444.0733400000004</v>
          </cell>
          <cell r="H7">
            <v>2252.5879300000024</v>
          </cell>
          <cell r="I7">
            <v>0</v>
          </cell>
          <cell r="J7">
            <v>13848.844930000003</v>
          </cell>
          <cell r="K7">
            <v>667.88063999999997</v>
          </cell>
          <cell r="L7">
            <v>834.6989299999999</v>
          </cell>
          <cell r="M7">
            <v>0</v>
          </cell>
          <cell r="N7">
            <v>3427.1256799999992</v>
          </cell>
          <cell r="O7">
            <v>0</v>
          </cell>
          <cell r="P7">
            <v>4929.7052499999991</v>
          </cell>
          <cell r="Q7">
            <v>6317.538819999997</v>
          </cell>
          <cell r="R7">
            <v>0</v>
          </cell>
          <cell r="S7">
            <v>0</v>
          </cell>
          <cell r="T7">
            <v>1637.1890700000001</v>
          </cell>
          <cell r="U7">
            <v>0</v>
          </cell>
          <cell r="V7">
            <v>7954.7278899999965</v>
          </cell>
          <cell r="W7">
            <v>713.59320000000002</v>
          </cell>
          <cell r="X7">
            <v>7018.4746800000103</v>
          </cell>
          <cell r="Y7">
            <v>-295.48093999999969</v>
          </cell>
          <cell r="Z7">
            <v>0</v>
          </cell>
          <cell r="AA7">
            <v>7436.5869400000111</v>
          </cell>
          <cell r="AB7">
            <v>16091.358360000006</v>
          </cell>
          <cell r="AC7">
            <v>0</v>
          </cell>
          <cell r="AD7">
            <v>16091.358360000006</v>
          </cell>
          <cell r="AE7">
            <v>0.49124000000000001</v>
          </cell>
          <cell r="AF7">
            <v>0</v>
          </cell>
          <cell r="AG7">
            <v>0.49124000000000001</v>
          </cell>
          <cell r="AH7">
            <v>0</v>
          </cell>
          <cell r="AI7">
            <v>0</v>
          </cell>
          <cell r="AJ7">
            <v>50261.71461000001</v>
          </cell>
        </row>
        <row r="8">
          <cell r="D8">
            <v>-25.887990000000002</v>
          </cell>
          <cell r="E8">
            <v>-555.77873</v>
          </cell>
          <cell r="F8">
            <v>25.699110000000001</v>
          </cell>
          <cell r="G8">
            <v>0.28529000000000004</v>
          </cell>
          <cell r="H8">
            <v>-0.71392999999999995</v>
          </cell>
          <cell r="I8">
            <v>0</v>
          </cell>
          <cell r="J8">
            <v>-556.3962499999999</v>
          </cell>
          <cell r="K8">
            <v>-29.550279999999997</v>
          </cell>
          <cell r="L8">
            <v>-140.90510999999998</v>
          </cell>
          <cell r="M8">
            <v>0</v>
          </cell>
          <cell r="N8">
            <v>-285.46671999999995</v>
          </cell>
          <cell r="O8">
            <v>0</v>
          </cell>
          <cell r="P8">
            <v>-455.92210999999992</v>
          </cell>
          <cell r="Q8">
            <v>-12.095079999999999</v>
          </cell>
          <cell r="R8">
            <v>0</v>
          </cell>
          <cell r="S8">
            <v>0</v>
          </cell>
          <cell r="T8">
            <v>-22.701450000000001</v>
          </cell>
          <cell r="U8">
            <v>0</v>
          </cell>
          <cell r="V8">
            <v>-34.796530000000004</v>
          </cell>
          <cell r="W8">
            <v>0</v>
          </cell>
          <cell r="X8">
            <v>0.5249299999999999</v>
          </cell>
          <cell r="Y8">
            <v>-1365.3101399999998</v>
          </cell>
          <cell r="Z8">
            <v>0</v>
          </cell>
          <cell r="AA8">
            <v>-1364.7852099999998</v>
          </cell>
          <cell r="AB8">
            <v>-235.24285</v>
          </cell>
          <cell r="AC8">
            <v>0</v>
          </cell>
          <cell r="AD8">
            <v>-235.24285</v>
          </cell>
          <cell r="AE8">
            <v>0.49124000000000001</v>
          </cell>
          <cell r="AF8">
            <v>0</v>
          </cell>
          <cell r="AG8">
            <v>0.49124000000000001</v>
          </cell>
          <cell r="AH8">
            <v>0</v>
          </cell>
          <cell r="AI8">
            <v>0</v>
          </cell>
          <cell r="AJ8">
            <v>-2646.6517099999996</v>
          </cell>
        </row>
        <row r="9">
          <cell r="D9">
            <v>0</v>
          </cell>
          <cell r="E9">
            <v>4134.2586984999962</v>
          </cell>
          <cell r="F9">
            <v>0</v>
          </cell>
          <cell r="G9">
            <v>1126.4221104999999</v>
          </cell>
          <cell r="H9">
            <v>56.856921299999996</v>
          </cell>
          <cell r="I9">
            <v>0</v>
          </cell>
          <cell r="J9">
            <v>5317.5377302999959</v>
          </cell>
          <cell r="K9">
            <v>-1.8189894035458565E-15</v>
          </cell>
          <cell r="L9">
            <v>235.58937890000001</v>
          </cell>
          <cell r="M9">
            <v>0</v>
          </cell>
          <cell r="N9">
            <v>882.54323279999949</v>
          </cell>
          <cell r="O9">
            <v>0</v>
          </cell>
          <cell r="P9">
            <v>1118.1326116999994</v>
          </cell>
          <cell r="Q9">
            <v>982.21154749999994</v>
          </cell>
          <cell r="R9">
            <v>0</v>
          </cell>
          <cell r="S9">
            <v>0</v>
          </cell>
          <cell r="T9">
            <v>572.97850400000016</v>
          </cell>
          <cell r="U9">
            <v>0</v>
          </cell>
          <cell r="V9">
            <v>1555.1900515000002</v>
          </cell>
          <cell r="W9">
            <v>162.87072000000001</v>
          </cell>
          <cell r="X9">
            <v>497.62221890000023</v>
          </cell>
          <cell r="Y9">
            <v>392.5579856999999</v>
          </cell>
          <cell r="Z9">
            <v>0</v>
          </cell>
          <cell r="AA9">
            <v>1053.0509246000001</v>
          </cell>
          <cell r="AB9">
            <v>4668.8279226999975</v>
          </cell>
          <cell r="AC9">
            <v>0</v>
          </cell>
          <cell r="AD9">
            <v>4668.8279226999975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13712.739240799994</v>
          </cell>
        </row>
        <row r="10">
          <cell r="D10">
            <v>0</v>
          </cell>
          <cell r="E10">
            <v>4221.3800977660012</v>
          </cell>
          <cell r="F10">
            <v>0</v>
          </cell>
          <cell r="G10">
            <v>1.495516329170768</v>
          </cell>
          <cell r="H10">
            <v>0</v>
          </cell>
          <cell r="I10">
            <v>0</v>
          </cell>
          <cell r="J10">
            <v>4222.8756140951718</v>
          </cell>
          <cell r="K10">
            <v>2.4994331385802454E-2</v>
          </cell>
          <cell r="L10">
            <v>196.34453387924398</v>
          </cell>
          <cell r="M10">
            <v>0</v>
          </cell>
          <cell r="N10">
            <v>761.98796788581467</v>
          </cell>
          <cell r="O10">
            <v>0</v>
          </cell>
          <cell r="P10">
            <v>958.35749609644449</v>
          </cell>
          <cell r="Q10">
            <v>2703.7183505979888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2703.7183505979888</v>
          </cell>
          <cell r="W10">
            <v>0</v>
          </cell>
          <cell r="X10">
            <v>3552.3016671169557</v>
          </cell>
          <cell r="Y10">
            <v>539.3882181821233</v>
          </cell>
          <cell r="Z10">
            <v>0</v>
          </cell>
          <cell r="AA10">
            <v>4091.6898852990789</v>
          </cell>
          <cell r="AB10">
            <v>8624.1593870349552</v>
          </cell>
          <cell r="AC10">
            <v>0</v>
          </cell>
          <cell r="AD10">
            <v>8624.1593870349552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20600.80073312364</v>
          </cell>
        </row>
        <row r="11">
          <cell r="D11">
            <v>0</v>
          </cell>
          <cell r="E11">
            <v>241.78986263400293</v>
          </cell>
          <cell r="F11">
            <v>0</v>
          </cell>
          <cell r="G11">
            <v>2304.0516610708296</v>
          </cell>
          <cell r="H11">
            <v>2196.4449387000022</v>
          </cell>
          <cell r="I11">
            <v>0</v>
          </cell>
          <cell r="J11">
            <v>4742.2864624048343</v>
          </cell>
          <cell r="K11">
            <v>697.40592566861415</v>
          </cell>
          <cell r="L11">
            <v>530.68082822075598</v>
          </cell>
          <cell r="M11">
            <v>0</v>
          </cell>
          <cell r="N11">
            <v>2032.2170919141849</v>
          </cell>
          <cell r="O11">
            <v>0</v>
          </cell>
          <cell r="P11">
            <v>3260.3038458035553</v>
          </cell>
          <cell r="Q11">
            <v>2587.7042385020081</v>
          </cell>
          <cell r="R11">
            <v>0</v>
          </cell>
          <cell r="S11">
            <v>0</v>
          </cell>
          <cell r="T11">
            <v>1074.545576</v>
          </cell>
          <cell r="U11">
            <v>0</v>
          </cell>
          <cell r="V11">
            <v>3662.2498145020081</v>
          </cell>
          <cell r="W11">
            <v>544.04542500000002</v>
          </cell>
          <cell r="X11">
            <v>2694.465711283055</v>
          </cell>
          <cell r="Y11">
            <v>125.53931631787691</v>
          </cell>
          <cell r="Z11">
            <v>0</v>
          </cell>
          <cell r="AA11">
            <v>3364.0504526009317</v>
          </cell>
          <cell r="AB11">
            <v>2752.7807585650517</v>
          </cell>
          <cell r="AC11">
            <v>0</v>
          </cell>
          <cell r="AD11">
            <v>2752.7807585650517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17781.67133387638</v>
          </cell>
        </row>
        <row r="12">
          <cell r="D12">
            <v>0</v>
          </cell>
          <cell r="E12">
            <v>10.918100000000003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10.918100000000003</v>
          </cell>
          <cell r="K12">
            <v>0</v>
          </cell>
          <cell r="L12">
            <v>0</v>
          </cell>
          <cell r="M12">
            <v>0</v>
          </cell>
          <cell r="N12">
            <v>4.5633400000000002</v>
          </cell>
          <cell r="O12">
            <v>0</v>
          </cell>
          <cell r="P12">
            <v>4.5633400000000002</v>
          </cell>
          <cell r="Q12">
            <v>4.5113799999999999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4.5113799999999999</v>
          </cell>
          <cell r="W12">
            <v>0</v>
          </cell>
          <cell r="X12">
            <v>201.62446</v>
          </cell>
          <cell r="Y12">
            <v>3.6275600000000003</v>
          </cell>
          <cell r="Z12">
            <v>0</v>
          </cell>
          <cell r="AA12">
            <v>205.25201999999999</v>
          </cell>
          <cell r="AB12">
            <v>57.076079999999997</v>
          </cell>
          <cell r="AC12">
            <v>0</v>
          </cell>
          <cell r="AD12">
            <v>57.076079999999997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282.32091999999994</v>
          </cell>
        </row>
        <row r="13">
          <cell r="D13">
            <v>0</v>
          </cell>
          <cell r="E13">
            <v>99.804511099999942</v>
          </cell>
          <cell r="F13">
            <v>0</v>
          </cell>
          <cell r="G13">
            <v>11.818762100000001</v>
          </cell>
          <cell r="H13">
            <v>0</v>
          </cell>
          <cell r="I13">
            <v>0</v>
          </cell>
          <cell r="J13">
            <v>111.62327319999994</v>
          </cell>
          <cell r="K13">
            <v>0</v>
          </cell>
          <cell r="L13">
            <v>12.989299000000001</v>
          </cell>
          <cell r="M13">
            <v>0</v>
          </cell>
          <cell r="N13">
            <v>31.280767400000013</v>
          </cell>
          <cell r="O13">
            <v>0</v>
          </cell>
          <cell r="P13">
            <v>44.270066400000012</v>
          </cell>
          <cell r="Q13">
            <v>51.488383399999989</v>
          </cell>
          <cell r="R13">
            <v>0</v>
          </cell>
          <cell r="S13">
            <v>0</v>
          </cell>
          <cell r="T13">
            <v>12.366440000000001</v>
          </cell>
          <cell r="U13">
            <v>0</v>
          </cell>
          <cell r="V13">
            <v>63.854823399999987</v>
          </cell>
          <cell r="W13">
            <v>6.6770550000000002</v>
          </cell>
          <cell r="X13">
            <v>71.93569269999999</v>
          </cell>
          <cell r="Y13">
            <v>8.7161197999999978</v>
          </cell>
          <cell r="Z13">
            <v>0</v>
          </cell>
          <cell r="AA13">
            <v>87.328867499999987</v>
          </cell>
          <cell r="AB13">
            <v>223.75706169999981</v>
          </cell>
          <cell r="AC13">
            <v>0</v>
          </cell>
          <cell r="AD13">
            <v>223.75706169999981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530.83409219999976</v>
          </cell>
        </row>
        <row r="14">
          <cell r="D14">
            <v>0</v>
          </cell>
          <cell r="E14">
            <v>0.94582553100614319</v>
          </cell>
          <cell r="F14">
            <v>0</v>
          </cell>
          <cell r="G14">
            <v>6.4866004210648335E-4</v>
          </cell>
          <cell r="H14">
            <v>0</v>
          </cell>
          <cell r="I14">
            <v>0</v>
          </cell>
          <cell r="K14">
            <v>3.58377162082267E-5</v>
          </cell>
          <cell r="L14">
            <v>0.27006559071351549</v>
          </cell>
          <cell r="M14">
            <v>0</v>
          </cell>
          <cell r="N14">
            <v>0.27270295185148485</v>
          </cell>
          <cell r="O14">
            <v>0</v>
          </cell>
          <cell r="Q14">
            <v>0.51096246899037723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W14">
            <v>0</v>
          </cell>
          <cell r="X14">
            <v>0.56866238999071061</v>
          </cell>
          <cell r="Y14">
            <v>0.81119849937891708</v>
          </cell>
          <cell r="Z14">
            <v>0</v>
          </cell>
          <cell r="AB14">
            <v>0.75803856543715054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</row>
        <row r="15">
          <cell r="D15">
            <v>0</v>
          </cell>
          <cell r="E15">
            <v>1615.4687800000002</v>
          </cell>
          <cell r="F15">
            <v>0</v>
          </cell>
          <cell r="G15">
            <v>693.43770999999992</v>
          </cell>
          <cell r="H15">
            <v>93.720560000000035</v>
          </cell>
          <cell r="I15">
            <v>0</v>
          </cell>
          <cell r="J15">
            <v>2402.6270500000001</v>
          </cell>
          <cell r="K15">
            <v>103.10594999999999</v>
          </cell>
          <cell r="L15">
            <v>-71.713069999999973</v>
          </cell>
          <cell r="M15">
            <v>0</v>
          </cell>
          <cell r="N15">
            <v>2614.9380400000005</v>
          </cell>
          <cell r="O15">
            <v>0</v>
          </cell>
          <cell r="P15">
            <v>2646.3309200000008</v>
          </cell>
          <cell r="Q15">
            <v>481.61408999999998</v>
          </cell>
          <cell r="R15">
            <v>0</v>
          </cell>
          <cell r="S15">
            <v>5.9409300000000007</v>
          </cell>
          <cell r="T15">
            <v>0</v>
          </cell>
          <cell r="U15">
            <v>0</v>
          </cell>
          <cell r="V15">
            <v>487.55502000000007</v>
          </cell>
          <cell r="W15">
            <v>0</v>
          </cell>
          <cell r="X15">
            <v>-324.33735000000007</v>
          </cell>
          <cell r="Y15">
            <v>-101.51629999999993</v>
          </cell>
          <cell r="Z15">
            <v>0</v>
          </cell>
          <cell r="AA15">
            <v>-425.85365000000007</v>
          </cell>
          <cell r="AB15">
            <v>1678.8465599999995</v>
          </cell>
          <cell r="AC15">
            <v>0</v>
          </cell>
          <cell r="AD15">
            <v>1678.8465599999995</v>
          </cell>
          <cell r="AE15">
            <v>-1637.5647900000004</v>
          </cell>
          <cell r="AF15">
            <v>0</v>
          </cell>
          <cell r="AG15">
            <v>-1637.5647900000004</v>
          </cell>
          <cell r="AH15">
            <v>0</v>
          </cell>
          <cell r="AI15">
            <v>0</v>
          </cell>
          <cell r="AJ15">
            <v>5151.9411099999998</v>
          </cell>
        </row>
        <row r="16">
          <cell r="D16">
            <v>0</v>
          </cell>
          <cell r="E16">
            <v>1615.4687800000002</v>
          </cell>
          <cell r="F16">
            <v>0</v>
          </cell>
          <cell r="G16">
            <v>693.43770999999992</v>
          </cell>
          <cell r="H16">
            <v>93.720560000000035</v>
          </cell>
          <cell r="I16">
            <v>0</v>
          </cell>
          <cell r="J16">
            <v>2402.6270500000001</v>
          </cell>
          <cell r="K16">
            <v>103.10594999999999</v>
          </cell>
          <cell r="L16">
            <v>-71.713069999999973</v>
          </cell>
          <cell r="M16">
            <v>0</v>
          </cell>
          <cell r="N16">
            <v>2614.9380400000005</v>
          </cell>
          <cell r="O16">
            <v>0</v>
          </cell>
          <cell r="P16">
            <v>2646.3309200000008</v>
          </cell>
          <cell r="Q16">
            <v>481.61408999999998</v>
          </cell>
          <cell r="R16">
            <v>0</v>
          </cell>
          <cell r="S16">
            <v>5.9409300000000007</v>
          </cell>
          <cell r="T16">
            <v>0</v>
          </cell>
          <cell r="U16">
            <v>0</v>
          </cell>
          <cell r="V16">
            <v>487.55502000000007</v>
          </cell>
          <cell r="W16">
            <v>0</v>
          </cell>
          <cell r="X16">
            <v>-324.33735000000007</v>
          </cell>
          <cell r="Y16">
            <v>-101.51629999999993</v>
          </cell>
          <cell r="Z16">
            <v>0</v>
          </cell>
          <cell r="AA16">
            <v>-425.85365000000007</v>
          </cell>
          <cell r="AB16">
            <v>1678.8465599999995</v>
          </cell>
          <cell r="AC16">
            <v>0</v>
          </cell>
          <cell r="AD16">
            <v>1678.8465599999995</v>
          </cell>
          <cell r="AE16">
            <v>-1637.5647900000004</v>
          </cell>
          <cell r="AF16">
            <v>0</v>
          </cell>
          <cell r="AG16">
            <v>-1637.5647900000004</v>
          </cell>
          <cell r="AH16">
            <v>0</v>
          </cell>
          <cell r="AI16">
            <v>0</v>
          </cell>
          <cell r="AJ16">
            <v>5151.9411099999998</v>
          </cell>
        </row>
        <row r="18">
          <cell r="D18">
            <v>0</v>
          </cell>
          <cell r="E18">
            <v>1820.772670000001</v>
          </cell>
          <cell r="F18">
            <v>0</v>
          </cell>
          <cell r="G18">
            <v>476.79091999999997</v>
          </cell>
          <cell r="H18">
            <v>6.9188299999999998</v>
          </cell>
          <cell r="I18">
            <v>0</v>
          </cell>
          <cell r="J18">
            <v>2304.4824200000012</v>
          </cell>
          <cell r="K18">
            <v>7.3401199999999989</v>
          </cell>
          <cell r="L18">
            <v>11.92977</v>
          </cell>
          <cell r="M18">
            <v>0</v>
          </cell>
          <cell r="N18">
            <v>2599.6149400000004</v>
          </cell>
          <cell r="O18">
            <v>0</v>
          </cell>
          <cell r="P18">
            <v>2618.8848300000004</v>
          </cell>
          <cell r="Q18">
            <v>362.23458999999991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362.23458999999991</v>
          </cell>
          <cell r="W18">
            <v>0</v>
          </cell>
          <cell r="X18">
            <v>10.217979999999999</v>
          </cell>
          <cell r="Y18">
            <v>115.10401999999999</v>
          </cell>
          <cell r="Z18">
            <v>0</v>
          </cell>
          <cell r="AA18">
            <v>125.32199999999999</v>
          </cell>
          <cell r="AB18">
            <v>734.57084000000009</v>
          </cell>
          <cell r="AC18">
            <v>0</v>
          </cell>
          <cell r="AD18">
            <v>734.57084000000009</v>
          </cell>
          <cell r="AE18">
            <v>-1709.8279700000003</v>
          </cell>
          <cell r="AF18">
            <v>0</v>
          </cell>
          <cell r="AG18">
            <v>-1709.8279700000003</v>
          </cell>
          <cell r="AH18">
            <v>0</v>
          </cell>
          <cell r="AI18">
            <v>0</v>
          </cell>
          <cell r="AJ18">
            <v>4435.6667100000013</v>
          </cell>
        </row>
        <row r="19">
          <cell r="D19">
            <v>0</v>
          </cell>
          <cell r="E19">
            <v>14.489229999999997</v>
          </cell>
          <cell r="F19">
            <v>0</v>
          </cell>
          <cell r="G19">
            <v>223.53876000000002</v>
          </cell>
          <cell r="H19">
            <v>309.87903000000017</v>
          </cell>
          <cell r="I19">
            <v>0</v>
          </cell>
          <cell r="J19">
            <v>547.90702000000022</v>
          </cell>
          <cell r="K19">
            <v>105.76190000000001</v>
          </cell>
          <cell r="L19">
            <v>-0.76160000000000028</v>
          </cell>
          <cell r="M19">
            <v>0</v>
          </cell>
          <cell r="N19">
            <v>503.46166000000005</v>
          </cell>
          <cell r="O19">
            <v>0</v>
          </cell>
          <cell r="P19">
            <v>608.46196000000009</v>
          </cell>
          <cell r="Q19">
            <v>30.136590000000027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30.136590000000027</v>
          </cell>
          <cell r="W19">
            <v>0</v>
          </cell>
          <cell r="X19">
            <v>0</v>
          </cell>
          <cell r="Y19">
            <v>87.606239999999985</v>
          </cell>
          <cell r="Z19">
            <v>0</v>
          </cell>
          <cell r="AA19">
            <v>87.606239999999985</v>
          </cell>
          <cell r="AB19">
            <v>42.959049999999991</v>
          </cell>
          <cell r="AC19">
            <v>0</v>
          </cell>
          <cell r="AD19">
            <v>42.959049999999991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1317.0708600000003</v>
          </cell>
        </row>
        <row r="20">
          <cell r="J20">
            <v>0</v>
          </cell>
          <cell r="P20">
            <v>0</v>
          </cell>
          <cell r="V20">
            <v>0</v>
          </cell>
          <cell r="AA20">
            <v>0</v>
          </cell>
          <cell r="AD20">
            <v>0</v>
          </cell>
          <cell r="AG20">
            <v>0</v>
          </cell>
          <cell r="AI20">
            <v>0</v>
          </cell>
          <cell r="AJ20">
            <v>0</v>
          </cell>
        </row>
        <row r="21">
          <cell r="D21">
            <v>0</v>
          </cell>
          <cell r="E21">
            <v>-88.805789999999831</v>
          </cell>
          <cell r="F21">
            <v>0</v>
          </cell>
          <cell r="G21">
            <v>-95.939520000000016</v>
          </cell>
          <cell r="H21">
            <v>-181.42059999999935</v>
          </cell>
          <cell r="I21">
            <v>0</v>
          </cell>
          <cell r="J21">
            <v>-366.1659099999992</v>
          </cell>
          <cell r="K21">
            <v>-75.749370000000013</v>
          </cell>
          <cell r="L21">
            <v>-74.479979999999912</v>
          </cell>
          <cell r="M21">
            <v>0</v>
          </cell>
          <cell r="N21">
            <v>-419.31091000000021</v>
          </cell>
          <cell r="O21">
            <v>0</v>
          </cell>
          <cell r="P21">
            <v>-569.5402600000001</v>
          </cell>
          <cell r="Q21">
            <v>-533.94329000000153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-533.94329000000153</v>
          </cell>
          <cell r="W21">
            <v>0</v>
          </cell>
          <cell r="X21">
            <v>-240.58946000000006</v>
          </cell>
          <cell r="Y21">
            <v>-196.91180000000017</v>
          </cell>
          <cell r="Z21">
            <v>0</v>
          </cell>
          <cell r="AA21">
            <v>-437.50126000000023</v>
          </cell>
          <cell r="AB21">
            <v>-531.69780999999875</v>
          </cell>
          <cell r="AC21">
            <v>0</v>
          </cell>
          <cell r="AD21">
            <v>-531.69780999999875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-2438.8485299999998</v>
          </cell>
        </row>
        <row r="22">
          <cell r="D22">
            <v>0</v>
          </cell>
          <cell r="E22">
            <v>82.398699999999977</v>
          </cell>
          <cell r="F22">
            <v>0</v>
          </cell>
          <cell r="G22">
            <v>187.76928999999998</v>
          </cell>
          <cell r="H22">
            <v>-0.12987999999999958</v>
          </cell>
          <cell r="I22">
            <v>0</v>
          </cell>
          <cell r="J22">
            <v>270.03810999999996</v>
          </cell>
          <cell r="K22">
            <v>24.492849999999994</v>
          </cell>
          <cell r="L22">
            <v>3.6304799999999995</v>
          </cell>
          <cell r="M22">
            <v>0</v>
          </cell>
          <cell r="N22">
            <v>47.122899999999994</v>
          </cell>
          <cell r="O22">
            <v>0</v>
          </cell>
          <cell r="P22">
            <v>75.246229999999983</v>
          </cell>
          <cell r="Q22">
            <v>185.97819000000001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185.97819000000001</v>
          </cell>
          <cell r="W22">
            <v>0</v>
          </cell>
          <cell r="X22">
            <v>-13.766210000000003</v>
          </cell>
          <cell r="Y22">
            <v>47.729129999999984</v>
          </cell>
          <cell r="Z22">
            <v>0</v>
          </cell>
          <cell r="AA22">
            <v>33.962919999999983</v>
          </cell>
          <cell r="AB22">
            <v>-31.78333999999996</v>
          </cell>
          <cell r="AC22">
            <v>0</v>
          </cell>
          <cell r="AD22">
            <v>-31.78333999999996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533.44210999999996</v>
          </cell>
        </row>
        <row r="23">
          <cell r="D23">
            <v>0</v>
          </cell>
          <cell r="E23">
            <v>90.342809999999901</v>
          </cell>
          <cell r="F23">
            <v>0</v>
          </cell>
          <cell r="G23">
            <v>19.250549999999993</v>
          </cell>
          <cell r="H23">
            <v>31.090190000000053</v>
          </cell>
          <cell r="I23">
            <v>0</v>
          </cell>
          <cell r="J23">
            <v>140.68354999999994</v>
          </cell>
          <cell r="K23">
            <v>6.8413199999999978</v>
          </cell>
          <cell r="L23">
            <v>0.49201999999999918</v>
          </cell>
          <cell r="M23">
            <v>0</v>
          </cell>
          <cell r="N23">
            <v>-7.9100899999999861</v>
          </cell>
          <cell r="O23">
            <v>0</v>
          </cell>
          <cell r="P23">
            <v>-0.57674999999998899</v>
          </cell>
          <cell r="Q23">
            <v>45.936509999999927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45.936509999999927</v>
          </cell>
          <cell r="W23">
            <v>0</v>
          </cell>
          <cell r="X23">
            <v>-5.0679000000000096</v>
          </cell>
          <cell r="Y23">
            <v>-35.717740000000006</v>
          </cell>
          <cell r="Z23">
            <v>0</v>
          </cell>
          <cell r="AA23">
            <v>-40.785640000000015</v>
          </cell>
          <cell r="AB23">
            <v>22.669640000000186</v>
          </cell>
          <cell r="AC23">
            <v>0</v>
          </cell>
          <cell r="AD23">
            <v>22.669640000000186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167.92731000000003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287.29727999999994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287.29727999999994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211.73113999999993</v>
          </cell>
          <cell r="AC24">
            <v>0</v>
          </cell>
          <cell r="AD24">
            <v>211.73113999999993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499.02841999999987</v>
          </cell>
        </row>
        <row r="25">
          <cell r="D25">
            <v>0</v>
          </cell>
          <cell r="E25">
            <v>-266.15193999999997</v>
          </cell>
          <cell r="F25">
            <v>0</v>
          </cell>
          <cell r="G25">
            <v>-113.71574999999999</v>
          </cell>
          <cell r="H25">
            <v>56.20022000000008</v>
          </cell>
          <cell r="I25">
            <v>0</v>
          </cell>
          <cell r="J25">
            <v>-323.66746999999987</v>
          </cell>
          <cell r="K25">
            <v>35.167720000000003</v>
          </cell>
          <cell r="L25">
            <v>-8.2497899999999937</v>
          </cell>
          <cell r="M25">
            <v>0</v>
          </cell>
          <cell r="N25">
            <v>-98.627710000000008</v>
          </cell>
          <cell r="O25">
            <v>0</v>
          </cell>
          <cell r="P25">
            <v>-71.709779999999995</v>
          </cell>
          <cell r="Q25">
            <v>136.90168000000088</v>
          </cell>
          <cell r="R25">
            <v>0</v>
          </cell>
          <cell r="S25">
            <v>5.9409300000000007</v>
          </cell>
          <cell r="T25">
            <v>0</v>
          </cell>
          <cell r="U25">
            <v>0</v>
          </cell>
          <cell r="V25">
            <v>142.84261000000089</v>
          </cell>
          <cell r="W25">
            <v>0</v>
          </cell>
          <cell r="X25">
            <v>-64.875679999999988</v>
          </cell>
          <cell r="Y25">
            <v>-109.04643999999982</v>
          </cell>
          <cell r="Z25">
            <v>0</v>
          </cell>
          <cell r="AA25">
            <v>-173.92211999999981</v>
          </cell>
          <cell r="AB25">
            <v>-595.92916000000014</v>
          </cell>
          <cell r="AC25">
            <v>0</v>
          </cell>
          <cell r="AD25">
            <v>-595.92916000000014</v>
          </cell>
          <cell r="AE25">
            <v>109.48940999999957</v>
          </cell>
          <cell r="AF25">
            <v>0</v>
          </cell>
          <cell r="AG25">
            <v>109.48940999999957</v>
          </cell>
          <cell r="AH25">
            <v>0</v>
          </cell>
          <cell r="AI25">
            <v>0</v>
          </cell>
          <cell r="AJ25">
            <v>-912.89650999999947</v>
          </cell>
        </row>
        <row r="26">
          <cell r="J26">
            <v>0</v>
          </cell>
          <cell r="P26">
            <v>0</v>
          </cell>
          <cell r="V26">
            <v>0</v>
          </cell>
          <cell r="AA26">
            <v>0</v>
          </cell>
          <cell r="AD26">
            <v>0</v>
          </cell>
          <cell r="AG26">
            <v>0</v>
          </cell>
          <cell r="AI26">
            <v>0</v>
          </cell>
          <cell r="AJ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8.5610700000000008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8.5610700000000008</v>
          </cell>
          <cell r="W27">
            <v>0</v>
          </cell>
          <cell r="X27">
            <v>99.238219999999998</v>
          </cell>
          <cell r="Y27">
            <v>0</v>
          </cell>
          <cell r="Z27">
            <v>0</v>
          </cell>
          <cell r="AA27">
            <v>99.238219999999998</v>
          </cell>
          <cell r="AB27">
            <v>9.7999999999999997E-4</v>
          </cell>
          <cell r="AC27">
            <v>0</v>
          </cell>
          <cell r="AD27">
            <v>9.7999999999999997E-4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107.80027</v>
          </cell>
        </row>
        <row r="28">
          <cell r="J28">
            <v>0</v>
          </cell>
          <cell r="P28">
            <v>0</v>
          </cell>
          <cell r="V28">
            <v>0</v>
          </cell>
          <cell r="AA28">
            <v>0</v>
          </cell>
          <cell r="AD28">
            <v>0</v>
          </cell>
          <cell r="AG28">
            <v>0</v>
          </cell>
          <cell r="AI28">
            <v>0</v>
          </cell>
          <cell r="AJ28">
            <v>0</v>
          </cell>
        </row>
        <row r="29">
          <cell r="J29">
            <v>0</v>
          </cell>
          <cell r="P29">
            <v>0</v>
          </cell>
          <cell r="V29">
            <v>0</v>
          </cell>
          <cell r="AA29">
            <v>0</v>
          </cell>
          <cell r="AD29">
            <v>0</v>
          </cell>
          <cell r="AG29">
            <v>0</v>
          </cell>
          <cell r="AI29">
            <v>0</v>
          </cell>
          <cell r="AJ29">
            <v>0</v>
          </cell>
        </row>
        <row r="30">
          <cell r="J30">
            <v>0</v>
          </cell>
          <cell r="P30">
            <v>0</v>
          </cell>
          <cell r="V30">
            <v>0</v>
          </cell>
          <cell r="AA30">
            <v>0</v>
          </cell>
          <cell r="AD30">
            <v>0</v>
          </cell>
          <cell r="AG30">
            <v>0</v>
          </cell>
          <cell r="AI30">
            <v>0</v>
          </cell>
          <cell r="AJ30">
            <v>0</v>
          </cell>
        </row>
        <row r="31">
          <cell r="J31">
            <v>0</v>
          </cell>
          <cell r="P31">
            <v>0</v>
          </cell>
          <cell r="V31">
            <v>0</v>
          </cell>
          <cell r="AA31">
            <v>0</v>
          </cell>
          <cell r="AB31">
            <v>1834.5488599999999</v>
          </cell>
          <cell r="AD31">
            <v>1834.5488599999999</v>
          </cell>
          <cell r="AG31">
            <v>0</v>
          </cell>
          <cell r="AI31">
            <v>0</v>
          </cell>
          <cell r="AJ31">
            <v>1834.5488599999999</v>
          </cell>
        </row>
        <row r="32">
          <cell r="J32">
            <v>0</v>
          </cell>
          <cell r="P32">
            <v>0</v>
          </cell>
          <cell r="V32">
            <v>0</v>
          </cell>
          <cell r="AA32">
            <v>0</v>
          </cell>
          <cell r="AD32">
            <v>0</v>
          </cell>
          <cell r="AG32">
            <v>0</v>
          </cell>
          <cell r="AI32">
            <v>0</v>
          </cell>
          <cell r="AJ32">
            <v>0</v>
          </cell>
        </row>
        <row r="33">
          <cell r="J33">
            <v>0</v>
          </cell>
          <cell r="P33">
            <v>0</v>
          </cell>
          <cell r="V33">
            <v>0</v>
          </cell>
          <cell r="AA33">
            <v>0</v>
          </cell>
          <cell r="AD33">
            <v>0</v>
          </cell>
          <cell r="AG33">
            <v>0</v>
          </cell>
          <cell r="AI33">
            <v>0</v>
          </cell>
          <cell r="AJ33">
            <v>0</v>
          </cell>
        </row>
        <row r="34">
          <cell r="D34">
            <v>0</v>
          </cell>
          <cell r="E34">
            <v>-37.576900000000705</v>
          </cell>
          <cell r="F34">
            <v>0</v>
          </cell>
          <cell r="G34">
            <v>-4.2565400000000864</v>
          </cell>
          <cell r="H34">
            <v>-128.81723000000096</v>
          </cell>
          <cell r="I34">
            <v>0</v>
          </cell>
          <cell r="J34">
            <v>-170.65067000000175</v>
          </cell>
          <cell r="K34">
            <v>-0.74858999999999298</v>
          </cell>
          <cell r="L34">
            <v>-4.2739700000000624</v>
          </cell>
          <cell r="M34">
            <v>0</v>
          </cell>
          <cell r="N34">
            <v>-9.4127499999995052</v>
          </cell>
          <cell r="O34">
            <v>0</v>
          </cell>
          <cell r="P34">
            <v>-14.435309999999561</v>
          </cell>
          <cell r="Q34">
            <v>-41.488529999999116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-41.488529999999116</v>
          </cell>
          <cell r="W34">
            <v>0</v>
          </cell>
          <cell r="X34">
            <v>-109.49430000000007</v>
          </cell>
          <cell r="Y34">
            <v>-10.279709999999895</v>
          </cell>
          <cell r="Z34">
            <v>0</v>
          </cell>
          <cell r="AA34">
            <v>-119.77400999999996</v>
          </cell>
          <cell r="AB34">
            <v>-8.2236400000017511</v>
          </cell>
          <cell r="AC34">
            <v>0</v>
          </cell>
          <cell r="AD34">
            <v>-8.2236400000017511</v>
          </cell>
          <cell r="AE34">
            <v>-37.226229999999759</v>
          </cell>
          <cell r="AF34">
            <v>0</v>
          </cell>
          <cell r="AG34">
            <v>-37.226229999999759</v>
          </cell>
          <cell r="AH34">
            <v>0</v>
          </cell>
          <cell r="AI34">
            <v>0</v>
          </cell>
          <cell r="AJ34">
            <v>-391.79839000000192</v>
          </cell>
        </row>
        <row r="36">
          <cell r="D36">
            <v>-25.887990000000002</v>
          </cell>
          <cell r="E36">
            <v>9767.8413199999995</v>
          </cell>
          <cell r="F36">
            <v>25.699110000000001</v>
          </cell>
          <cell r="G36">
            <v>4137.5110500000001</v>
          </cell>
          <cell r="H36">
            <v>2346.3084900000026</v>
          </cell>
          <cell r="I36">
            <v>0</v>
          </cell>
          <cell r="J36">
            <v>16251.471980000002</v>
          </cell>
          <cell r="K36">
            <v>770.98658999999998</v>
          </cell>
          <cell r="L36">
            <v>762.98585999999989</v>
          </cell>
          <cell r="M36">
            <v>0</v>
          </cell>
          <cell r="N36">
            <v>6042.0637200000001</v>
          </cell>
          <cell r="O36">
            <v>0</v>
          </cell>
          <cell r="P36">
            <v>7576.0361699999994</v>
          </cell>
          <cell r="Q36">
            <v>6799.1529099999971</v>
          </cell>
          <cell r="R36">
            <v>0</v>
          </cell>
          <cell r="S36">
            <v>5.9409300000000007</v>
          </cell>
          <cell r="T36">
            <v>1637.1890700000001</v>
          </cell>
          <cell r="U36">
            <v>0</v>
          </cell>
          <cell r="V36">
            <v>8442.2829099999963</v>
          </cell>
          <cell r="W36">
            <v>713.59320000000002</v>
          </cell>
          <cell r="X36">
            <v>6694.1373300000105</v>
          </cell>
          <cell r="Y36">
            <v>-396.99723999999969</v>
          </cell>
          <cell r="Z36">
            <v>0</v>
          </cell>
          <cell r="AA36">
            <v>7010.733290000011</v>
          </cell>
          <cell r="AB36">
            <v>17770.204920000004</v>
          </cell>
          <cell r="AC36">
            <v>0</v>
          </cell>
          <cell r="AD36">
            <v>17770.204920000004</v>
          </cell>
          <cell r="AE36">
            <v>-1637.0735500000003</v>
          </cell>
          <cell r="AF36">
            <v>0</v>
          </cell>
          <cell r="AG36">
            <v>-1637.0735500000003</v>
          </cell>
          <cell r="AH36">
            <v>0</v>
          </cell>
          <cell r="AI36">
            <v>0</v>
          </cell>
          <cell r="AJ36">
            <v>55413.65572000001</v>
          </cell>
        </row>
        <row r="37">
          <cell r="D37">
            <v>-25.887990000000002</v>
          </cell>
          <cell r="E37">
            <v>9767.8413199999995</v>
          </cell>
          <cell r="F37">
            <v>25.699110000000001</v>
          </cell>
          <cell r="G37">
            <v>4137.5110500000001</v>
          </cell>
          <cell r="H37">
            <v>2346.3084900000026</v>
          </cell>
          <cell r="I37">
            <v>0</v>
          </cell>
          <cell r="J37">
            <v>16251.471980000002</v>
          </cell>
          <cell r="K37">
            <v>770.98658999999998</v>
          </cell>
          <cell r="L37">
            <v>762.98585999999989</v>
          </cell>
          <cell r="M37">
            <v>0</v>
          </cell>
          <cell r="N37">
            <v>6042.0637200000001</v>
          </cell>
          <cell r="O37">
            <v>0</v>
          </cell>
          <cell r="P37">
            <v>7576.0361699999994</v>
          </cell>
          <cell r="Q37">
            <v>6799.1529099999971</v>
          </cell>
          <cell r="R37">
            <v>0</v>
          </cell>
          <cell r="S37">
            <v>5.9409300000000007</v>
          </cell>
          <cell r="T37">
            <v>1637.1890700000001</v>
          </cell>
          <cell r="U37">
            <v>0</v>
          </cell>
          <cell r="V37">
            <v>8442.2829099999963</v>
          </cell>
          <cell r="W37">
            <v>713.59320000000002</v>
          </cell>
          <cell r="X37">
            <v>6694.1373300000105</v>
          </cell>
          <cell r="Y37">
            <v>-396.99723999999969</v>
          </cell>
          <cell r="Z37">
            <v>0</v>
          </cell>
          <cell r="AA37">
            <v>7010.733290000011</v>
          </cell>
          <cell r="AB37">
            <v>17770.204920000004</v>
          </cell>
          <cell r="AC37">
            <v>0</v>
          </cell>
          <cell r="AD37">
            <v>17770.204920000004</v>
          </cell>
          <cell r="AE37">
            <v>-1637.0735500000003</v>
          </cell>
          <cell r="AF37">
            <v>0</v>
          </cell>
          <cell r="AG37">
            <v>-1637.0735500000003</v>
          </cell>
          <cell r="AH37">
            <v>0</v>
          </cell>
          <cell r="AI37">
            <v>0</v>
          </cell>
          <cell r="AJ37">
            <v>55413.65572000001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</row>
        <row r="39">
          <cell r="D39">
            <v>-25.887990000000002</v>
          </cell>
          <cell r="E39">
            <v>-555.77873</v>
          </cell>
          <cell r="F39">
            <v>25.699110000000001</v>
          </cell>
          <cell r="G39">
            <v>0.28529000000000004</v>
          </cell>
          <cell r="H39">
            <v>-0.71392999999999995</v>
          </cell>
          <cell r="I39">
            <v>0</v>
          </cell>
          <cell r="J39">
            <v>-556.3962499999999</v>
          </cell>
          <cell r="K39">
            <v>-29.550279999999997</v>
          </cell>
          <cell r="L39">
            <v>-140.90510999999998</v>
          </cell>
          <cell r="M39">
            <v>0</v>
          </cell>
          <cell r="N39">
            <v>-285.46671999999995</v>
          </cell>
          <cell r="O39">
            <v>0</v>
          </cell>
          <cell r="P39">
            <v>-455.92210999999992</v>
          </cell>
          <cell r="Q39">
            <v>-12.095079999999999</v>
          </cell>
          <cell r="R39">
            <v>0</v>
          </cell>
          <cell r="S39">
            <v>0</v>
          </cell>
          <cell r="T39">
            <v>-22.701450000000001</v>
          </cell>
          <cell r="U39">
            <v>0</v>
          </cell>
          <cell r="V39">
            <v>-34.796530000000004</v>
          </cell>
          <cell r="W39">
            <v>0</v>
          </cell>
          <cell r="X39">
            <v>0.5249299999999999</v>
          </cell>
          <cell r="Y39">
            <v>-1365.3101399999998</v>
          </cell>
          <cell r="Z39">
            <v>0</v>
          </cell>
          <cell r="AA39">
            <v>-1364.7852099999998</v>
          </cell>
          <cell r="AB39">
            <v>-235.24285</v>
          </cell>
          <cell r="AC39">
            <v>0</v>
          </cell>
          <cell r="AD39">
            <v>-235.24285</v>
          </cell>
          <cell r="AE39">
            <v>0.49124000000000001</v>
          </cell>
          <cell r="AF39">
            <v>0</v>
          </cell>
          <cell r="AG39">
            <v>0.49124000000000001</v>
          </cell>
          <cell r="AH39">
            <v>0</v>
          </cell>
          <cell r="AI39">
            <v>0</v>
          </cell>
          <cell r="AJ39">
            <v>-2646.6517099999996</v>
          </cell>
        </row>
        <row r="40">
          <cell r="D40">
            <v>0</v>
          </cell>
          <cell r="E40">
            <v>10.918100000000003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10.918100000000003</v>
          </cell>
          <cell r="K40">
            <v>0</v>
          </cell>
          <cell r="L40">
            <v>0</v>
          </cell>
          <cell r="M40">
            <v>0</v>
          </cell>
          <cell r="N40">
            <v>4.5633400000000002</v>
          </cell>
          <cell r="O40">
            <v>0</v>
          </cell>
          <cell r="P40">
            <v>4.5633400000000002</v>
          </cell>
          <cell r="Q40">
            <v>4.5113799999999999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4.5113799999999999</v>
          </cell>
          <cell r="W40">
            <v>0</v>
          </cell>
          <cell r="X40">
            <v>201.62446</v>
          </cell>
          <cell r="Y40">
            <v>3.6275600000000003</v>
          </cell>
          <cell r="Z40">
            <v>0</v>
          </cell>
          <cell r="AA40">
            <v>205.25201999999999</v>
          </cell>
          <cell r="AB40">
            <v>57.076079999999997</v>
          </cell>
          <cell r="AC40">
            <v>0</v>
          </cell>
          <cell r="AD40">
            <v>57.076079999999997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282.32091999999994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</row>
        <row r="42">
          <cell r="D42">
            <v>0</v>
          </cell>
          <cell r="E42">
            <v>99.804511099999942</v>
          </cell>
          <cell r="F42">
            <v>0</v>
          </cell>
          <cell r="G42">
            <v>11.818762100000001</v>
          </cell>
          <cell r="H42">
            <v>0</v>
          </cell>
          <cell r="I42">
            <v>0</v>
          </cell>
          <cell r="J42">
            <v>111.62327319999994</v>
          </cell>
          <cell r="K42">
            <v>0</v>
          </cell>
          <cell r="L42">
            <v>12.989299000000001</v>
          </cell>
          <cell r="M42">
            <v>0</v>
          </cell>
          <cell r="N42">
            <v>31.280767400000013</v>
          </cell>
          <cell r="O42">
            <v>0</v>
          </cell>
          <cell r="P42">
            <v>44.270066400000012</v>
          </cell>
          <cell r="Q42">
            <v>51.488383399999989</v>
          </cell>
          <cell r="R42">
            <v>0</v>
          </cell>
          <cell r="S42">
            <v>0</v>
          </cell>
          <cell r="T42">
            <v>12.366440000000001</v>
          </cell>
          <cell r="U42">
            <v>0</v>
          </cell>
          <cell r="V42">
            <v>63.854823399999987</v>
          </cell>
          <cell r="W42">
            <v>6.6770550000000002</v>
          </cell>
          <cell r="X42">
            <v>71.93569269999999</v>
          </cell>
          <cell r="Y42">
            <v>8.7161197999999978</v>
          </cell>
          <cell r="Z42">
            <v>0</v>
          </cell>
          <cell r="AA42">
            <v>87.328867499999987</v>
          </cell>
          <cell r="AB42">
            <v>223.75706169999981</v>
          </cell>
          <cell r="AC42">
            <v>0</v>
          </cell>
          <cell r="AD42">
            <v>223.75706169999981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530.83409219999976</v>
          </cell>
        </row>
        <row r="43">
          <cell r="D43">
            <v>0</v>
          </cell>
          <cell r="E43">
            <v>10212.8974389</v>
          </cell>
          <cell r="F43">
            <v>0</v>
          </cell>
          <cell r="G43">
            <v>4125.4069978999996</v>
          </cell>
          <cell r="H43">
            <v>2347.0224200000025</v>
          </cell>
          <cell r="I43">
            <v>0</v>
          </cell>
          <cell r="J43">
            <v>16685.326856800002</v>
          </cell>
          <cell r="K43">
            <v>800.53687000000002</v>
          </cell>
          <cell r="L43">
            <v>890.90167099999985</v>
          </cell>
          <cell r="M43">
            <v>0</v>
          </cell>
          <cell r="N43">
            <v>6291.6863326000002</v>
          </cell>
          <cell r="O43">
            <v>0</v>
          </cell>
          <cell r="P43">
            <v>7983.1248735999998</v>
          </cell>
          <cell r="Q43">
            <v>6755.248226599997</v>
          </cell>
          <cell r="R43">
            <v>0</v>
          </cell>
          <cell r="S43">
            <v>5.9409300000000007</v>
          </cell>
          <cell r="T43">
            <v>1647.5240800000001</v>
          </cell>
          <cell r="U43">
            <v>0</v>
          </cell>
          <cell r="V43">
            <v>8408.7132365999969</v>
          </cell>
          <cell r="W43">
            <v>706.91614500000003</v>
          </cell>
          <cell r="X43">
            <v>6420.0522473000101</v>
          </cell>
          <cell r="Y43">
            <v>955.96922020000034</v>
          </cell>
          <cell r="Z43">
            <v>0</v>
          </cell>
          <cell r="AA43">
            <v>8082.9376125000108</v>
          </cell>
          <cell r="AB43">
            <v>17724.614628300005</v>
          </cell>
          <cell r="AC43">
            <v>0</v>
          </cell>
          <cell r="AD43">
            <v>17724.614628300005</v>
          </cell>
          <cell r="AE43">
            <v>-1637.5647900000004</v>
          </cell>
          <cell r="AF43">
            <v>0</v>
          </cell>
          <cell r="AG43">
            <v>-1637.5647900000004</v>
          </cell>
          <cell r="AH43">
            <v>0</v>
          </cell>
          <cell r="AI43">
            <v>0</v>
          </cell>
          <cell r="AJ43">
            <v>57247.152417800011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</row>
        <row r="47">
          <cell r="J47">
            <v>0</v>
          </cell>
          <cell r="P47">
            <v>0</v>
          </cell>
          <cell r="V47">
            <v>0</v>
          </cell>
          <cell r="AA47">
            <v>0</v>
          </cell>
          <cell r="AD47">
            <v>0</v>
          </cell>
          <cell r="AG47">
            <v>0</v>
          </cell>
          <cell r="AI47">
            <v>0</v>
          </cell>
          <cell r="AJ47">
            <v>0</v>
          </cell>
        </row>
        <row r="48">
          <cell r="J48">
            <v>0</v>
          </cell>
          <cell r="P48">
            <v>0</v>
          </cell>
          <cell r="V48">
            <v>0</v>
          </cell>
          <cell r="AA48">
            <v>0</v>
          </cell>
          <cell r="AD48">
            <v>0</v>
          </cell>
          <cell r="AG48">
            <v>0</v>
          </cell>
          <cell r="AI48">
            <v>0</v>
          </cell>
          <cell r="AJ48">
            <v>0</v>
          </cell>
        </row>
        <row r="49">
          <cell r="J49">
            <v>0</v>
          </cell>
          <cell r="P49">
            <v>0</v>
          </cell>
          <cell r="V49">
            <v>0</v>
          </cell>
          <cell r="AA49">
            <v>0</v>
          </cell>
          <cell r="AD49">
            <v>0</v>
          </cell>
          <cell r="AG49">
            <v>0</v>
          </cell>
          <cell r="AI49">
            <v>0</v>
          </cell>
          <cell r="AJ49">
            <v>0</v>
          </cell>
        </row>
        <row r="50">
          <cell r="J50">
            <v>0</v>
          </cell>
          <cell r="P50">
            <v>0</v>
          </cell>
          <cell r="V50">
            <v>0</v>
          </cell>
          <cell r="AA50">
            <v>0</v>
          </cell>
          <cell r="AD50">
            <v>0</v>
          </cell>
          <cell r="AG50">
            <v>0</v>
          </cell>
          <cell r="AI50">
            <v>0</v>
          </cell>
          <cell r="AJ50">
            <v>0</v>
          </cell>
        </row>
        <row r="52">
          <cell r="D52">
            <v>-25.887990000000002</v>
          </cell>
          <cell r="E52">
            <v>-555.77873</v>
          </cell>
          <cell r="F52">
            <v>25.699110000000001</v>
          </cell>
          <cell r="G52">
            <v>0.28529000000000004</v>
          </cell>
          <cell r="H52">
            <v>-0.71392999999999995</v>
          </cell>
          <cell r="I52">
            <v>0</v>
          </cell>
          <cell r="J52">
            <v>-556.3962499999999</v>
          </cell>
          <cell r="K52">
            <v>-29.550279999999997</v>
          </cell>
          <cell r="L52">
            <v>-140.90510999999998</v>
          </cell>
          <cell r="M52">
            <v>0</v>
          </cell>
          <cell r="N52">
            <v>-285.46671999999995</v>
          </cell>
          <cell r="O52">
            <v>0</v>
          </cell>
          <cell r="P52">
            <v>-455.92210999999992</v>
          </cell>
          <cell r="Q52">
            <v>-12.095079999999999</v>
          </cell>
          <cell r="R52">
            <v>0</v>
          </cell>
          <cell r="S52">
            <v>0</v>
          </cell>
          <cell r="T52">
            <v>-22.701450000000001</v>
          </cell>
          <cell r="U52">
            <v>0</v>
          </cell>
          <cell r="V52">
            <v>-34.796530000000004</v>
          </cell>
          <cell r="W52">
            <v>0</v>
          </cell>
          <cell r="X52">
            <v>0.5249299999999999</v>
          </cell>
          <cell r="Y52">
            <v>-1365.3101399999998</v>
          </cell>
          <cell r="Z52">
            <v>0</v>
          </cell>
          <cell r="AA52">
            <v>-1364.7852099999998</v>
          </cell>
          <cell r="AB52">
            <v>-235.24285</v>
          </cell>
          <cell r="AC52">
            <v>0</v>
          </cell>
          <cell r="AD52">
            <v>-235.24285</v>
          </cell>
          <cell r="AE52">
            <v>0.49124000000000001</v>
          </cell>
          <cell r="AF52">
            <v>0</v>
          </cell>
          <cell r="AG52">
            <v>0.49124000000000001</v>
          </cell>
          <cell r="AH52">
            <v>0</v>
          </cell>
          <cell r="AI52">
            <v>0</v>
          </cell>
          <cell r="AJ52">
            <v>-2646.6517099999996</v>
          </cell>
        </row>
        <row r="54">
          <cell r="D54">
            <v>0</v>
          </cell>
          <cell r="E54">
            <v>10.918100000000003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10.918100000000003</v>
          </cell>
          <cell r="K54">
            <v>0</v>
          </cell>
          <cell r="L54">
            <v>0</v>
          </cell>
          <cell r="M54">
            <v>0</v>
          </cell>
          <cell r="N54">
            <v>4.5633400000000002</v>
          </cell>
          <cell r="O54">
            <v>0</v>
          </cell>
          <cell r="P54">
            <v>4.5633400000000002</v>
          </cell>
          <cell r="Q54">
            <v>4.5113799999999999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4.5113799999999999</v>
          </cell>
          <cell r="W54">
            <v>0</v>
          </cell>
          <cell r="X54">
            <v>201.62446</v>
          </cell>
          <cell r="Y54">
            <v>3.6275600000000003</v>
          </cell>
          <cell r="Z54">
            <v>0</v>
          </cell>
          <cell r="AA54">
            <v>205.25201999999999</v>
          </cell>
          <cell r="AB54">
            <v>57.076079999999997</v>
          </cell>
          <cell r="AC54">
            <v>0</v>
          </cell>
          <cell r="AD54">
            <v>57.076079999999997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282.32091999999994</v>
          </cell>
        </row>
        <row r="58">
          <cell r="D58">
            <v>0</v>
          </cell>
          <cell r="E58">
            <v>99.804511099999942</v>
          </cell>
          <cell r="F58">
            <v>0</v>
          </cell>
          <cell r="G58">
            <v>11.818762100000001</v>
          </cell>
          <cell r="H58">
            <v>0</v>
          </cell>
          <cell r="I58">
            <v>0</v>
          </cell>
          <cell r="J58">
            <v>111.62327319999994</v>
          </cell>
          <cell r="K58">
            <v>0</v>
          </cell>
          <cell r="L58">
            <v>12.989299000000001</v>
          </cell>
          <cell r="M58">
            <v>0</v>
          </cell>
          <cell r="N58">
            <v>31.280767400000013</v>
          </cell>
          <cell r="O58">
            <v>0</v>
          </cell>
          <cell r="P58">
            <v>44.270066400000012</v>
          </cell>
          <cell r="Q58">
            <v>51.488383399999989</v>
          </cell>
          <cell r="R58">
            <v>0</v>
          </cell>
          <cell r="S58">
            <v>0</v>
          </cell>
          <cell r="T58">
            <v>12.366440000000001</v>
          </cell>
          <cell r="U58">
            <v>0</v>
          </cell>
          <cell r="V58">
            <v>63.854823399999987</v>
          </cell>
          <cell r="W58">
            <v>6.6770550000000002</v>
          </cell>
          <cell r="X58">
            <v>71.93569269999999</v>
          </cell>
          <cell r="Y58">
            <v>8.7161197999999978</v>
          </cell>
          <cell r="Z58">
            <v>0</v>
          </cell>
          <cell r="AA58">
            <v>87.328867499999987</v>
          </cell>
          <cell r="AB58">
            <v>223.75706169999981</v>
          </cell>
          <cell r="AC58">
            <v>0</v>
          </cell>
          <cell r="AD58">
            <v>223.75706169999981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530.83409219999976</v>
          </cell>
        </row>
        <row r="60">
          <cell r="D60">
            <v>0</v>
          </cell>
          <cell r="E60">
            <v>10212.8974389</v>
          </cell>
          <cell r="F60">
            <v>0</v>
          </cell>
          <cell r="G60">
            <v>4125.4069978999996</v>
          </cell>
          <cell r="H60">
            <v>2347.0224200000025</v>
          </cell>
          <cell r="I60">
            <v>0</v>
          </cell>
          <cell r="J60">
            <v>16685.326856800002</v>
          </cell>
          <cell r="K60">
            <v>800.53687000000002</v>
          </cell>
          <cell r="L60">
            <v>890.90167099999985</v>
          </cell>
          <cell r="M60">
            <v>0</v>
          </cell>
          <cell r="N60">
            <v>6291.6863326000002</v>
          </cell>
          <cell r="O60">
            <v>0</v>
          </cell>
          <cell r="P60">
            <v>7983.1248735999998</v>
          </cell>
          <cell r="Q60">
            <v>6755.248226599997</v>
          </cell>
          <cell r="R60">
            <v>0</v>
          </cell>
          <cell r="S60">
            <v>5.9409300000000007</v>
          </cell>
          <cell r="T60">
            <v>1647.5240800000001</v>
          </cell>
          <cell r="U60">
            <v>0</v>
          </cell>
          <cell r="V60">
            <v>8408.7132365999969</v>
          </cell>
          <cell r="W60">
            <v>706.91614500000003</v>
          </cell>
          <cell r="X60">
            <v>6420.0522473000101</v>
          </cell>
          <cell r="Y60">
            <v>955.96922020000034</v>
          </cell>
          <cell r="Z60">
            <v>0</v>
          </cell>
          <cell r="AA60">
            <v>8082.9376125000108</v>
          </cell>
          <cell r="AB60">
            <v>17724.614628300005</v>
          </cell>
          <cell r="AC60">
            <v>0</v>
          </cell>
          <cell r="AD60">
            <v>17724.614628300005</v>
          </cell>
          <cell r="AE60">
            <v>-1637.5647900000004</v>
          </cell>
          <cell r="AF60">
            <v>0</v>
          </cell>
          <cell r="AG60">
            <v>-1637.5647900000004</v>
          </cell>
          <cell r="AH60">
            <v>0</v>
          </cell>
          <cell r="AI60">
            <v>0</v>
          </cell>
          <cell r="AJ60">
            <v>57247.152417800011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86E4A-8F53-4D3C-A2E5-98A41F06EBFB}" name="Tabela1" displayName="Tabela1" ref="A1:K177" totalsRowShown="0">
  <autoFilter ref="A1:K177" xr:uid="{391D93CF-7CD5-478F-BEC9-B168EB3AF7FC}"/>
  <tableColumns count="11">
    <tableColumn id="1" xr3:uid="{CDC23F95-8014-463E-87CB-B3A55DFFA568}" name="Index"/>
    <tableColumn id="2" xr3:uid="{B18D891A-BE9B-4155-8CCC-8D072F6851A8}" name="Month"/>
    <tableColumn id="3" xr3:uid="{52EA9CBA-D779-4794-80C7-EE788E09AAE6}" name="Month2"/>
    <tableColumn id="4" xr3:uid="{0CDCDB1F-42B0-4C73-9AC0-73A87D74E142}" name="BU"/>
    <tableColumn id="5" xr3:uid="{A98DD74C-9E59-441A-8829-96DC9FA26D82}" name="PDCL"/>
    <tableColumn id="6" xr3:uid="{F40D38C4-B506-45BB-BA8C-FAC6385914D7}" name="MAT-TOTAL _x000a_FOB Purchased" dataDxfId="5">
      <calculatedColumnFormula>H2+J2</calculatedColumnFormula>
    </tableColumn>
    <tableColumn id="7" xr3:uid="{8DFC01C5-1DB9-455C-A212-95D318E58E6A}" name="MAT-TOTAL _x000a_FOB Sold" dataDxfId="4">
      <calculatedColumnFormula>I2+K2</calculatedColumnFormula>
    </tableColumn>
    <tableColumn id="8" xr3:uid="{5E5D43AA-DAED-4753-AD25-9C5D0DDD36CC}" name="MAT-National_x000a_FOB Purchased" dataDxfId="3">
      <calculatedColumnFormula>IFERROR(VLOOKUP(E2,'[1]TD Z22K095'!$B$7:$N$18,'[1]Evolução FOB'!A2,),)/1000</calculatedColumnFormula>
    </tableColumn>
    <tableColumn id="9" xr3:uid="{169766FC-BC03-474E-8E43-4A261389B802}" name="MAT-National_x000a_FOB Sold" dataDxfId="2">
      <calculatedColumnFormula>IFERROR(HLOOKUP(E2,[8]MBR07!$D$2:$AJ$60,8,),)</calculatedColumnFormula>
    </tableColumn>
    <tableColumn id="10" xr3:uid="{36D18949-CB07-4062-A5B1-305BC6EFADD7}" name="MAT-Imported_x000a_FOB Purchased" dataDxfId="1">
      <calculatedColumnFormula>IFERROR(VLOOKUP(E2,'[1]TD Z22K260'!$B$7:$N$18,A2,),)/1000</calculatedColumnFormula>
    </tableColumn>
    <tableColumn id="11" xr3:uid="{5A3CE683-7B6B-437F-A276-03B598CA20C8}" name="MAT-Imported_x000a_FOB Sold" dataDxfId="0">
      <calculatedColumnFormula>IFERROR(HLOOKUP(E2,[8]MBR07!$D$2:$AJ$60,10,),)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2B53-8921-4BAB-8126-4399F0AC74DA}">
  <sheetPr codeName="Planilha1"/>
  <dimension ref="A1:K177"/>
  <sheetViews>
    <sheetView tabSelected="1" workbookViewId="0">
      <selection activeCell="O2" sqref="O2"/>
    </sheetView>
  </sheetViews>
  <sheetFormatPr defaultRowHeight="14.5" x14ac:dyDescent="0.35"/>
  <cols>
    <col min="1" max="1" width="9.6328125" customWidth="1"/>
    <col min="3" max="3" width="9.1796875" customWidth="1"/>
  </cols>
  <sheetData>
    <row r="1" spans="1:11" ht="62.5" x14ac:dyDescent="0.35">
      <c r="A1" s="1" t="s">
        <v>44</v>
      </c>
      <c r="B1" s="2" t="s">
        <v>0</v>
      </c>
      <c r="C1" s="2" t="s">
        <v>43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7</v>
      </c>
      <c r="K1" s="5" t="s">
        <v>8</v>
      </c>
    </row>
    <row r="2" spans="1:11" x14ac:dyDescent="0.35">
      <c r="A2">
        <f>C2+1</f>
        <v>2</v>
      </c>
      <c r="B2" t="s">
        <v>9</v>
      </c>
      <c r="C2">
        <v>1</v>
      </c>
      <c r="D2" t="s">
        <v>10</v>
      </c>
      <c r="E2" t="s">
        <v>11</v>
      </c>
      <c r="F2" s="6">
        <f>H2+J2</f>
        <v>0.34192</v>
      </c>
      <c r="G2" s="6">
        <f t="shared" ref="G2:G65" si="0">I2+K2</f>
        <v>0</v>
      </c>
      <c r="H2" s="6">
        <f>IFERROR(VLOOKUP(E2,'[1]TD Z22K095'!$B$7:$N$18,'[1]Evolução FOB'!A2,),)/1000</f>
        <v>0.34192</v>
      </c>
      <c r="I2" s="6">
        <f>IFERROR(HLOOKUP(E2,[2]MBR12!$D$2:$AJ$13,8,),)</f>
        <v>0</v>
      </c>
      <c r="J2" s="6">
        <f>IFERROR(VLOOKUP(E2,'[1]TD Z22K260'!$B$7:$N$18,A2,),)/1000</f>
        <v>0</v>
      </c>
      <c r="K2" s="6">
        <f>IFERROR(HLOOKUP(E2,[2]MBR12!$D$2:$AJ$13,9,),)+IFERROR(HLOOKUP(E2,[2]MBR12!$D$2:$AJ$13,10,),)</f>
        <v>0</v>
      </c>
    </row>
    <row r="3" spans="1:11" x14ac:dyDescent="0.35">
      <c r="A3">
        <f t="shared" ref="A3:A66" si="1">C3+1</f>
        <v>2</v>
      </c>
      <c r="B3" t="s">
        <v>9</v>
      </c>
      <c r="C3">
        <v>1</v>
      </c>
      <c r="D3" t="s">
        <v>10</v>
      </c>
      <c r="E3" t="s">
        <v>12</v>
      </c>
      <c r="F3" s="6">
        <f t="shared" ref="F3:F40" si="2">H3+J3</f>
        <v>2368.4068000000002</v>
      </c>
      <c r="G3" s="6">
        <f t="shared" si="0"/>
        <v>3630.6487316000002</v>
      </c>
      <c r="H3" s="6">
        <f>IFERROR(VLOOKUP(E3,'[1]TD Z22K095'!$B$7:$N$18,'[1]Evolução FOB'!A3,),)/1000</f>
        <v>544.49395000000004</v>
      </c>
      <c r="I3" s="6">
        <f>IFERROR(HLOOKUP(E3,[2]MBR12!$D$2:$AJ$13,8,),)</f>
        <v>2185.4634004000004</v>
      </c>
      <c r="J3" s="6">
        <f>IFERROR(VLOOKUP(E3,'[1]TD Z22K260'!$B$7:$N$18,A3,),)/1000</f>
        <v>1823.9128500000002</v>
      </c>
      <c r="K3" s="6">
        <f>IFERROR(HLOOKUP(E3,[2]MBR12!$D$2:$AJ$13,9,),)+IFERROR(HLOOKUP(E3,[2]MBR12!$D$2:$AJ$13,10,),)</f>
        <v>1445.1853311999998</v>
      </c>
    </row>
    <row r="4" spans="1:11" x14ac:dyDescent="0.35">
      <c r="A4">
        <f t="shared" si="1"/>
        <v>2</v>
      </c>
      <c r="B4" t="s">
        <v>9</v>
      </c>
      <c r="C4">
        <v>1</v>
      </c>
      <c r="D4" t="s">
        <v>10</v>
      </c>
      <c r="E4" t="s">
        <v>13</v>
      </c>
      <c r="F4" s="6">
        <f t="shared" si="2"/>
        <v>1756.6889500000007</v>
      </c>
      <c r="G4" s="6">
        <f t="shared" si="0"/>
        <v>3381.7492599999996</v>
      </c>
      <c r="H4" s="6">
        <f>IFERROR(VLOOKUP(E4,'[1]TD Z22K095'!$B$7:$N$18,'[1]Evolução FOB'!A4,),)/1000</f>
        <v>0</v>
      </c>
      <c r="I4" s="6">
        <f>IFERROR(HLOOKUP(E4,[2]MBR12!$D$2:$AJ$13,8,),)</f>
        <v>1765.2392356999994</v>
      </c>
      <c r="J4" s="6">
        <f>IFERROR(VLOOKUP(E4,'[1]TD Z22K260'!$B$7:$N$18,A4,),)/1000</f>
        <v>1756.6889500000007</v>
      </c>
      <c r="K4" s="6">
        <f>IFERROR(HLOOKUP(E4,[2]MBR12!$D$2:$AJ$13,9,),)+IFERROR(HLOOKUP(E4,[2]MBR12!$D$2:$AJ$13,10,),)</f>
        <v>1616.5100243000004</v>
      </c>
    </row>
    <row r="5" spans="1:11" x14ac:dyDescent="0.35">
      <c r="A5">
        <f t="shared" si="1"/>
        <v>2</v>
      </c>
      <c r="B5" t="s">
        <v>9</v>
      </c>
      <c r="C5">
        <v>1</v>
      </c>
      <c r="D5" t="s">
        <v>10</v>
      </c>
      <c r="E5" t="s">
        <v>14</v>
      </c>
      <c r="F5" s="6">
        <f t="shared" si="2"/>
        <v>5365.8078899999982</v>
      </c>
      <c r="G5" s="6">
        <f t="shared" si="0"/>
        <v>8330.6286932999938</v>
      </c>
      <c r="H5" s="6">
        <f>IFERROR(VLOOKUP(E5,'[1]TD Z22K095'!$B$7:$N$18,'[1]Evolução FOB'!A5,),)/1000</f>
        <v>2716.6737899999998</v>
      </c>
      <c r="I5" s="6">
        <f>IFERROR(HLOOKUP(E5,[2]MBR12!$D$2:$AJ$13,8,),)</f>
        <v>4545.5618791999987</v>
      </c>
      <c r="J5" s="6">
        <f>IFERROR(VLOOKUP(E5,'[1]TD Z22K260'!$B$7:$N$18,A5,),)/1000</f>
        <v>2649.1340999999984</v>
      </c>
      <c r="K5" s="6">
        <f>IFERROR(HLOOKUP(E5,[2]MBR12!$D$2:$AJ$13,9,),)+IFERROR(HLOOKUP(E5,[2]MBR12!$D$2:$AJ$13,10,),)</f>
        <v>3785.0668140999951</v>
      </c>
    </row>
    <row r="6" spans="1:11" x14ac:dyDescent="0.35">
      <c r="A6">
        <f t="shared" si="1"/>
        <v>2</v>
      </c>
      <c r="B6" t="s">
        <v>9</v>
      </c>
      <c r="C6">
        <v>1</v>
      </c>
      <c r="D6" t="s">
        <v>15</v>
      </c>
      <c r="E6" t="s">
        <v>16</v>
      </c>
      <c r="F6" s="6">
        <f t="shared" si="2"/>
        <v>7416.6093400000082</v>
      </c>
      <c r="G6" s="6">
        <f t="shared" si="0"/>
        <v>7729.1764590999946</v>
      </c>
      <c r="H6" s="6">
        <f>IFERROR(VLOOKUP(E6,'[1]TD Z22K095'!$B$7:$N$18,'[1]Evolução FOB'!A6,),)/1000</f>
        <v>-7.181059999999996</v>
      </c>
      <c r="I6" s="6">
        <f>IFERROR(HLOOKUP(E6,[2]MBR12!$D$2:$AJ$13,8,),)</f>
        <v>3511.2029752999961</v>
      </c>
      <c r="J6" s="6">
        <f>IFERROR(VLOOKUP(E6,'[1]TD Z22K260'!$B$7:$N$18,A6,),)/1000</f>
        <v>7423.790400000008</v>
      </c>
      <c r="K6" s="6">
        <f>IFERROR(HLOOKUP(E6,[2]MBR12!$D$2:$AJ$13,9,),)+IFERROR(HLOOKUP(E6,[2]MBR12!$D$2:$AJ$13,10,),)</f>
        <v>4217.9734837999986</v>
      </c>
    </row>
    <row r="7" spans="1:11" x14ac:dyDescent="0.35">
      <c r="A7">
        <f t="shared" si="1"/>
        <v>2</v>
      </c>
      <c r="B7" t="s">
        <v>9</v>
      </c>
      <c r="C7">
        <v>1</v>
      </c>
      <c r="D7" t="s">
        <v>15</v>
      </c>
      <c r="E7" t="s">
        <v>17</v>
      </c>
      <c r="F7" s="6">
        <f t="shared" si="2"/>
        <v>0</v>
      </c>
      <c r="G7" s="6">
        <f t="shared" si="0"/>
        <v>0</v>
      </c>
      <c r="H7" s="6">
        <f>IFERROR(VLOOKUP(E7,'[1]TD Z22K095'!$B$7:$N$18,'[1]Evolução FOB'!A7,),)/1000</f>
        <v>0</v>
      </c>
      <c r="I7" s="6">
        <f>IFERROR(HLOOKUP(E7,[2]MBR12!$D$2:$AJ$13,8,),)</f>
        <v>0</v>
      </c>
      <c r="J7" s="6">
        <f>IFERROR(VLOOKUP(E7,'[1]TD Z22K260'!$B$7:$N$18,A7,),)/1000</f>
        <v>0</v>
      </c>
      <c r="K7" s="6">
        <f>IFERROR(HLOOKUP(E7,[2]MBR12!$D$2:$AJ$13,9,),)+IFERROR(HLOOKUP(E7,[2]MBR12!$D$2:$AJ$13,10,),)</f>
        <v>0</v>
      </c>
    </row>
    <row r="8" spans="1:11" x14ac:dyDescent="0.35">
      <c r="A8">
        <f t="shared" si="1"/>
        <v>2</v>
      </c>
      <c r="B8" t="s">
        <v>9</v>
      </c>
      <c r="C8">
        <v>1</v>
      </c>
      <c r="D8" t="s">
        <v>15</v>
      </c>
      <c r="E8" t="s">
        <v>18</v>
      </c>
      <c r="F8" s="6">
        <f t="shared" si="2"/>
        <v>0</v>
      </c>
      <c r="G8" s="6">
        <f t="shared" si="0"/>
        <v>3806.6259920000002</v>
      </c>
      <c r="H8" s="6">
        <f>IFERROR(VLOOKUP(E8,'[1]TD Z22K095'!$B$7:$N$18,'[1]Evolução FOB'!A8,),)/1000</f>
        <v>0</v>
      </c>
      <c r="I8" s="6">
        <f>IFERROR(HLOOKUP(E8,[2]MBR12!$D$2:$AJ$13,8,),)</f>
        <v>3129.8471680000002</v>
      </c>
      <c r="J8" s="6">
        <f>IFERROR(VLOOKUP(E8,'[1]TD Z22K260'!$B$7:$N$18,A8,),)/1000</f>
        <v>0</v>
      </c>
      <c r="K8" s="6">
        <f>IFERROR(HLOOKUP(E8,[2]MBR12!$D$2:$AJ$13,9,),)+IFERROR(HLOOKUP(E8,[2]MBR12!$D$2:$AJ$13,10,),)</f>
        <v>676.77882399999999</v>
      </c>
    </row>
    <row r="9" spans="1:11" x14ac:dyDescent="0.35">
      <c r="A9">
        <f t="shared" si="1"/>
        <v>2</v>
      </c>
      <c r="B9" t="s">
        <v>9</v>
      </c>
      <c r="C9">
        <v>1</v>
      </c>
      <c r="D9" t="s">
        <v>15</v>
      </c>
      <c r="E9" t="s">
        <v>19</v>
      </c>
      <c r="F9" s="6">
        <f t="shared" si="2"/>
        <v>0</v>
      </c>
      <c r="G9" s="6">
        <f t="shared" si="0"/>
        <v>0</v>
      </c>
      <c r="H9" s="6">
        <f>IFERROR(VLOOKUP(E9,'[1]TD Z22K095'!$B$7:$N$18,'[1]Evolução FOB'!A9,),)/1000</f>
        <v>0</v>
      </c>
      <c r="I9" s="6">
        <f>IFERROR(HLOOKUP(E9,[2]MBR12!$D$2:$AJ$13,8,),)</f>
        <v>0</v>
      </c>
      <c r="J9" s="6">
        <f>IFERROR(VLOOKUP(E9,'[1]TD Z22K260'!$B$7:$N$18,A9,),)/1000</f>
        <v>0</v>
      </c>
      <c r="K9" s="6">
        <f>IFERROR(HLOOKUP(E9,[2]MBR12!$D$2:$AJ$13,9,),)+IFERROR(HLOOKUP(E9,[2]MBR12!$D$2:$AJ$13,10,),)</f>
        <v>0</v>
      </c>
    </row>
    <row r="10" spans="1:11" x14ac:dyDescent="0.35">
      <c r="A10">
        <f t="shared" si="1"/>
        <v>2</v>
      </c>
      <c r="B10" t="s">
        <v>9</v>
      </c>
      <c r="C10">
        <v>1</v>
      </c>
      <c r="D10" t="s">
        <v>20</v>
      </c>
      <c r="E10" t="s">
        <v>21</v>
      </c>
      <c r="F10" s="6">
        <f t="shared" si="2"/>
        <v>4768.4668599999995</v>
      </c>
      <c r="G10" s="6">
        <f t="shared" si="0"/>
        <v>8667.0972608999946</v>
      </c>
      <c r="H10" s="6">
        <f>IFERROR(VLOOKUP(E10,'[1]TD Z22K095'!$B$7:$N$18,'[1]Evolução FOB'!A10,),)/1000</f>
        <v>367.83171999999985</v>
      </c>
      <c r="I10" s="6">
        <f>IFERROR(HLOOKUP(E10,[2]MBR12!$D$2:$AJ$13,8,),)</f>
        <v>4798.5394851999972</v>
      </c>
      <c r="J10" s="6">
        <f>IFERROR(VLOOKUP(E10,'[1]TD Z22K260'!$B$7:$N$18,A10,),)/1000</f>
        <v>4400.6351399999994</v>
      </c>
      <c r="K10" s="6">
        <f>IFERROR(HLOOKUP(E10,[2]MBR12!$D$2:$AJ$13,9,),)+IFERROR(HLOOKUP(E10,[2]MBR12!$D$2:$AJ$13,10,),)</f>
        <v>3868.5577756999983</v>
      </c>
    </row>
    <row r="11" spans="1:11" x14ac:dyDescent="0.35">
      <c r="A11">
        <f t="shared" si="1"/>
        <v>2</v>
      </c>
      <c r="B11" t="s">
        <v>9</v>
      </c>
      <c r="C11">
        <v>1</v>
      </c>
      <c r="D11" t="s">
        <v>20</v>
      </c>
      <c r="E11" t="s">
        <v>22</v>
      </c>
      <c r="F11" s="6">
        <f t="shared" si="2"/>
        <v>2074.94092</v>
      </c>
      <c r="G11" s="6">
        <f t="shared" si="0"/>
        <v>644.25918030000003</v>
      </c>
      <c r="H11" s="6">
        <f>IFERROR(VLOOKUP(E11,'[1]TD Z22K095'!$B$7:$N$18,'[1]Evolução FOB'!A11,),)/1000</f>
        <v>521.19867999999997</v>
      </c>
      <c r="I11" s="6">
        <f>IFERROR(HLOOKUP(E11,[2]MBR12!$D$2:$AJ$13,8,),)</f>
        <v>500.01970229999995</v>
      </c>
      <c r="J11" s="6">
        <f>IFERROR(VLOOKUP(E11,'[1]TD Z22K260'!$B$7:$N$18,A11,),)/1000</f>
        <v>1553.7422399999998</v>
      </c>
      <c r="K11" s="6">
        <f>IFERROR(HLOOKUP(E11,[2]MBR12!$D$2:$AJ$13,9,),)+IFERROR(HLOOKUP(E11,[2]MBR12!$D$2:$AJ$13,10,),)</f>
        <v>144.23947800000002</v>
      </c>
    </row>
    <row r="12" spans="1:11" x14ac:dyDescent="0.35">
      <c r="A12">
        <f t="shared" si="1"/>
        <v>2</v>
      </c>
      <c r="B12" t="s">
        <v>9</v>
      </c>
      <c r="C12">
        <v>1</v>
      </c>
      <c r="D12" t="s">
        <v>20</v>
      </c>
      <c r="E12" t="s">
        <v>23</v>
      </c>
      <c r="F12" s="6">
        <f t="shared" si="2"/>
        <v>0</v>
      </c>
      <c r="G12" s="6">
        <f t="shared" si="0"/>
        <v>618.20357899999999</v>
      </c>
      <c r="H12" s="6">
        <f>IFERROR(VLOOKUP(E12,'[1]TD Z22K095'!$B$7:$N$18,'[1]Evolução FOB'!A12,),)/1000</f>
        <v>0</v>
      </c>
      <c r="I12" s="6">
        <f>IFERROR(HLOOKUP(E12,[2]MBR12!$D$2:$AJ$13,8,),)</f>
        <v>262.35523999999998</v>
      </c>
      <c r="J12" s="6">
        <f>IFERROR(VLOOKUP(E12,'[1]TD Z22K260'!$B$7:$N$18,A12,),)/1000</f>
        <v>0</v>
      </c>
      <c r="K12" s="6">
        <f>IFERROR(HLOOKUP(E12,[2]MBR12!$D$2:$AJ$13,9,),)+IFERROR(HLOOKUP(E12,[2]MBR12!$D$2:$AJ$13,10,),)</f>
        <v>355.84833899999995</v>
      </c>
    </row>
    <row r="13" spans="1:11" x14ac:dyDescent="0.35">
      <c r="A13">
        <f t="shared" si="1"/>
        <v>2</v>
      </c>
      <c r="B13" t="s">
        <v>9</v>
      </c>
      <c r="C13">
        <v>1</v>
      </c>
      <c r="D13" t="s">
        <v>24</v>
      </c>
      <c r="E13" t="s">
        <v>25</v>
      </c>
      <c r="F13" s="6">
        <f t="shared" si="2"/>
        <v>11365.688030000008</v>
      </c>
      <c r="G13" s="6">
        <f t="shared" si="0"/>
        <v>17405.417739900004</v>
      </c>
      <c r="H13" s="6">
        <f>IFERROR(VLOOKUP(E13,'[1]TD Z22K095'!$B$7:$N$18,'[1]Evolução FOB'!A13,),)/1000</f>
        <v>3813.4285399999985</v>
      </c>
      <c r="I13" s="6">
        <f>IFERROR(HLOOKUP(E13,[2]MBR12!$D$2:$AJ$13,8,),)</f>
        <v>8986.452615299997</v>
      </c>
      <c r="J13" s="6">
        <f>IFERROR(VLOOKUP(E13,'[1]TD Z22K260'!$B$7:$N$18,A13,),)/1000</f>
        <v>7552.2594900000104</v>
      </c>
      <c r="K13" s="6">
        <f>IFERROR(HLOOKUP(E13,[2]MBR12!$D$2:$AJ$13,9,),)+IFERROR(HLOOKUP(E13,[2]MBR12!$D$2:$AJ$13,10,),)</f>
        <v>8418.9651246000085</v>
      </c>
    </row>
    <row r="14" spans="1:11" x14ac:dyDescent="0.35">
      <c r="A14">
        <f t="shared" si="1"/>
        <v>2</v>
      </c>
      <c r="B14" t="s">
        <v>9</v>
      </c>
      <c r="C14">
        <v>1</v>
      </c>
      <c r="D14" t="s">
        <v>26</v>
      </c>
      <c r="E14" t="s">
        <v>27</v>
      </c>
      <c r="F14" s="6">
        <f t="shared" si="2"/>
        <v>654.45794000000001</v>
      </c>
      <c r="G14" s="6">
        <f t="shared" si="0"/>
        <v>1710.0913509999998</v>
      </c>
      <c r="H14" s="6">
        <f>IFERROR(VLOOKUP(E14,'[1]TD Z22K095'!$B$7:$N$18,'[1]Evolução FOB'!A14,),)/1000</f>
        <v>311.85070000000002</v>
      </c>
      <c r="I14" s="6">
        <f>IFERROR(HLOOKUP(E14,[2]MBR12!$D$2:$AJ$13,8,),)</f>
        <v>922.84298090000004</v>
      </c>
      <c r="J14" s="6">
        <f>IFERROR(VLOOKUP(E14,'[1]TD Z22K260'!$B$7:$N$18,A14,),)/1000</f>
        <v>342.60723999999999</v>
      </c>
      <c r="K14" s="6">
        <f>IFERROR(HLOOKUP(E14,[2]MBR12!$D$2:$AJ$13,9,),)+IFERROR(HLOOKUP(E14,[2]MBR12!$D$2:$AJ$13,10,),)</f>
        <v>787.24837009999976</v>
      </c>
    </row>
    <row r="15" spans="1:11" x14ac:dyDescent="0.35">
      <c r="A15">
        <f t="shared" si="1"/>
        <v>2</v>
      </c>
      <c r="B15" t="s">
        <v>9</v>
      </c>
      <c r="C15">
        <v>1</v>
      </c>
      <c r="D15" t="s">
        <v>26</v>
      </c>
      <c r="E15" t="s">
        <v>28</v>
      </c>
      <c r="F15" s="6">
        <f t="shared" si="2"/>
        <v>688.32407999999987</v>
      </c>
      <c r="G15" s="6">
        <f t="shared" si="0"/>
        <v>661.64951999999994</v>
      </c>
      <c r="H15" s="6">
        <f>IFERROR(VLOOKUP(E15,'[1]TD Z22K095'!$B$7:$N$18,'[1]Evolução FOB'!A15,),)/1000</f>
        <v>36.850319999999996</v>
      </c>
      <c r="I15" s="6">
        <f>IFERROR(HLOOKUP(E15,[2]MBR12!$D$2:$AJ$13,8,),)</f>
        <v>461.77912800000001</v>
      </c>
      <c r="J15" s="6">
        <f>IFERROR(VLOOKUP(E15,'[1]TD Z22K260'!$B$7:$N$18,A15,),)/1000</f>
        <v>651.47375999999986</v>
      </c>
      <c r="K15" s="6">
        <f>IFERROR(HLOOKUP(E15,[2]MBR12!$D$2:$AJ$13,9,),)+IFERROR(HLOOKUP(E15,[2]MBR12!$D$2:$AJ$13,10,),)</f>
        <v>199.87039199999998</v>
      </c>
    </row>
    <row r="16" spans="1:11" x14ac:dyDescent="0.35">
      <c r="A16">
        <f t="shared" si="1"/>
        <v>2</v>
      </c>
      <c r="B16" t="s">
        <v>9</v>
      </c>
      <c r="C16">
        <v>1</v>
      </c>
      <c r="D16" t="s">
        <v>29</v>
      </c>
      <c r="E16" t="s">
        <v>30</v>
      </c>
      <c r="F16" s="6">
        <f t="shared" si="2"/>
        <v>3289.5581499999994</v>
      </c>
      <c r="G16" s="6">
        <f t="shared" si="0"/>
        <v>3814.5892276999989</v>
      </c>
      <c r="H16" s="6">
        <f>IFERROR(VLOOKUP(E16,'[1]TD Z22K095'!$B$7:$N$18,'[1]Evolução FOB'!A16,),)/1000</f>
        <v>745.9724299999998</v>
      </c>
      <c r="I16" s="6">
        <f>IFERROR(HLOOKUP(E16,[2]MBR12!$D$2:$AJ$13,8,),)</f>
        <v>1781.0737958999994</v>
      </c>
      <c r="J16" s="6">
        <f>IFERROR(VLOOKUP(E16,'[1]TD Z22K260'!$B$7:$N$18,A16,),)/1000</f>
        <v>2543.5857199999996</v>
      </c>
      <c r="K16" s="6">
        <f>IFERROR(HLOOKUP(E16,[2]MBR12!$D$2:$AJ$13,9,),)+IFERROR(HLOOKUP(E16,[2]MBR12!$D$2:$AJ$13,10,),)</f>
        <v>2033.5154317999995</v>
      </c>
    </row>
    <row r="17" spans="1:11" x14ac:dyDescent="0.35">
      <c r="A17">
        <f t="shared" si="1"/>
        <v>2</v>
      </c>
      <c r="B17" t="s">
        <v>9</v>
      </c>
      <c r="C17">
        <v>1</v>
      </c>
      <c r="D17" t="s">
        <v>31</v>
      </c>
      <c r="E17" t="s">
        <v>32</v>
      </c>
      <c r="F17" s="6">
        <f t="shared" si="2"/>
        <v>293.24385999999993</v>
      </c>
      <c r="G17" s="6">
        <f t="shared" si="0"/>
        <v>0</v>
      </c>
      <c r="H17" s="6">
        <f>IFERROR(VLOOKUP(E17,'[1]TD Z22K095'!$B$7:$N$18,'[1]Evolução FOB'!A17,),)/1000</f>
        <v>0</v>
      </c>
      <c r="I17" s="6">
        <f>IFERROR(HLOOKUP(E17,[2]MBR12!$D$2:$AJ$13,8,),)</f>
        <v>0</v>
      </c>
      <c r="J17" s="6">
        <f>IFERROR(VLOOKUP(E17,'[1]TD Z22K260'!$B$7:$N$18,A17,),)/1000</f>
        <v>293.24385999999993</v>
      </c>
      <c r="K17" s="6">
        <f>IFERROR(HLOOKUP(E17,[2]MBR12!$D$2:$AJ$13,9,),)+IFERROR(HLOOKUP(E17,[2]MBR12!$D$2:$AJ$13,10,),)</f>
        <v>0</v>
      </c>
    </row>
    <row r="18" spans="1:11" x14ac:dyDescent="0.35">
      <c r="A18">
        <f t="shared" si="1"/>
        <v>3</v>
      </c>
      <c r="B18" t="s">
        <v>33</v>
      </c>
      <c r="C18">
        <v>2</v>
      </c>
      <c r="D18" t="s">
        <v>10</v>
      </c>
      <c r="E18" t="s">
        <v>11</v>
      </c>
      <c r="F18" s="6">
        <f t="shared" si="2"/>
        <v>0</v>
      </c>
      <c r="G18" s="6">
        <f t="shared" si="0"/>
        <v>0</v>
      </c>
      <c r="H18" s="6">
        <f>IFERROR(VLOOKUP(E18,'[1]TD Z22K095'!$B$7:$N$18,'[1]Evolução FOB'!A18,),)/1000</f>
        <v>0</v>
      </c>
      <c r="I18" s="6">
        <f>IFERROR(HLOOKUP(E18,[3]MBR02!$D$2:$AJ$13,8,),)</f>
        <v>0</v>
      </c>
      <c r="J18" s="6">
        <f>IFERROR(VLOOKUP(E18,'[1]TD Z22K260'!$B$7:$N$18,A18,),)/1000</f>
        <v>0</v>
      </c>
      <c r="K18" s="6">
        <f>IFERROR(HLOOKUP(E18,[3]MBR02!$D$2:$AJ$13,9,),)+IFERROR(HLOOKUP(E18,[3]MBR02!$D$2:$AJ$13,10,),)</f>
        <v>0</v>
      </c>
    </row>
    <row r="19" spans="1:11" x14ac:dyDescent="0.35">
      <c r="A19">
        <f t="shared" si="1"/>
        <v>3</v>
      </c>
      <c r="B19" t="s">
        <v>33</v>
      </c>
      <c r="C19">
        <v>2</v>
      </c>
      <c r="D19" t="s">
        <v>10</v>
      </c>
      <c r="E19" t="s">
        <v>12</v>
      </c>
      <c r="F19" s="6">
        <f t="shared" si="2"/>
        <v>2820.9591499999997</v>
      </c>
      <c r="G19" s="6">
        <f t="shared" si="0"/>
        <v>3530.8167352000014</v>
      </c>
      <c r="H19" s="6">
        <f>IFERROR(VLOOKUP(E19,'[1]TD Z22K095'!$B$7:$N$18,'[1]Evolução FOB'!A19,),)/1000</f>
        <v>567.64619999999991</v>
      </c>
      <c r="I19" s="6">
        <f>IFERROR(HLOOKUP(E19,[3]MBR02!$D$2:$AJ$13,8,),)</f>
        <v>2126.8460952000009</v>
      </c>
      <c r="J19" s="6">
        <f>IFERROR(VLOOKUP(E19,'[1]TD Z22K260'!$B$7:$N$18,A19,),)/1000</f>
        <v>2253.31295</v>
      </c>
      <c r="K19" s="6">
        <f>IFERROR(HLOOKUP(E19,[3]MBR02!$D$2:$AJ$13,9,),)+IFERROR(HLOOKUP(E19,[3]MBR02!$D$2:$AJ$13,10,),)</f>
        <v>1403.9706400000005</v>
      </c>
    </row>
    <row r="20" spans="1:11" x14ac:dyDescent="0.35">
      <c r="A20">
        <f t="shared" si="1"/>
        <v>3</v>
      </c>
      <c r="B20" t="s">
        <v>33</v>
      </c>
      <c r="C20">
        <v>2</v>
      </c>
      <c r="D20" t="s">
        <v>10</v>
      </c>
      <c r="E20" t="s">
        <v>13</v>
      </c>
      <c r="F20" s="6">
        <f t="shared" si="2"/>
        <v>3894.3054299999953</v>
      </c>
      <c r="G20" s="6">
        <f t="shared" si="0"/>
        <v>2533.5359600000002</v>
      </c>
      <c r="H20" s="6">
        <f>IFERROR(VLOOKUP(E20,'[1]TD Z22K095'!$B$7:$N$18,'[1]Evolução FOB'!A20,),)/1000</f>
        <v>0</v>
      </c>
      <c r="I20" s="6">
        <f>IFERROR(HLOOKUP(E20,[3]MBR02!$D$2:$AJ$13,8,),)</f>
        <v>1468.7844395999998</v>
      </c>
      <c r="J20" s="6">
        <f>IFERROR(VLOOKUP(E20,'[1]TD Z22K260'!$B$7:$N$18,A20,),)/1000</f>
        <v>3894.3054299999953</v>
      </c>
      <c r="K20" s="6">
        <f>IFERROR(HLOOKUP(E20,[3]MBR02!$D$2:$AJ$13,9,),)+IFERROR(HLOOKUP(E20,[3]MBR02!$D$2:$AJ$13,10,),)</f>
        <v>1064.7515204000001</v>
      </c>
    </row>
    <row r="21" spans="1:11" x14ac:dyDescent="0.35">
      <c r="A21">
        <f t="shared" si="1"/>
        <v>3</v>
      </c>
      <c r="B21" t="s">
        <v>33</v>
      </c>
      <c r="C21">
        <v>2</v>
      </c>
      <c r="D21" t="s">
        <v>10</v>
      </c>
      <c r="E21" t="s">
        <v>14</v>
      </c>
      <c r="F21" s="6">
        <f t="shared" si="2"/>
        <v>8312.2018999999964</v>
      </c>
      <c r="G21" s="6">
        <f t="shared" si="0"/>
        <v>7085.5247451999958</v>
      </c>
      <c r="H21" s="6">
        <f>IFERROR(VLOOKUP(E21,'[1]TD Z22K095'!$B$7:$N$18,'[1]Evolução FOB'!A21,),)/1000</f>
        <v>2963.7636999999991</v>
      </c>
      <c r="I21" s="6">
        <f>IFERROR(HLOOKUP(E21,[3]MBR02!$D$2:$AJ$13,8,),)</f>
        <v>4012.0641530999992</v>
      </c>
      <c r="J21" s="6">
        <f>IFERROR(VLOOKUP(E21,'[1]TD Z22K260'!$B$7:$N$18,A21,),)/1000</f>
        <v>5348.4381999999969</v>
      </c>
      <c r="K21" s="6">
        <f>IFERROR(HLOOKUP(E21,[3]MBR02!$D$2:$AJ$13,9,),)+IFERROR(HLOOKUP(E21,[3]MBR02!$D$2:$AJ$13,10,),)</f>
        <v>3073.4605920999966</v>
      </c>
    </row>
    <row r="22" spans="1:11" x14ac:dyDescent="0.35">
      <c r="A22">
        <f t="shared" si="1"/>
        <v>3</v>
      </c>
      <c r="B22" t="s">
        <v>33</v>
      </c>
      <c r="C22">
        <v>2</v>
      </c>
      <c r="D22" t="s">
        <v>15</v>
      </c>
      <c r="E22" t="s">
        <v>16</v>
      </c>
      <c r="F22" s="6">
        <f t="shared" si="2"/>
        <v>12459.207510000006</v>
      </c>
      <c r="G22" s="6">
        <f t="shared" si="0"/>
        <v>6957.7231599999996</v>
      </c>
      <c r="H22" s="6">
        <f>IFERROR(VLOOKUP(E22,'[1]TD Z22K095'!$B$7:$N$18,'[1]Evolução FOB'!A22,),)/1000</f>
        <v>81.452490000000012</v>
      </c>
      <c r="I22" s="6">
        <f>IFERROR(HLOOKUP(E22,[3]MBR02!$D$2:$AJ$13,8,),)</f>
        <v>3691.1111299999984</v>
      </c>
      <c r="J22" s="6">
        <f>IFERROR(VLOOKUP(E22,'[1]TD Z22K260'!$B$7:$N$18,A22,),)/1000</f>
        <v>12377.755020000006</v>
      </c>
      <c r="K22" s="6">
        <f>IFERROR(HLOOKUP(E22,[3]MBR02!$D$2:$AJ$13,9,),)+IFERROR(HLOOKUP(E22,[3]MBR02!$D$2:$AJ$13,10,),)</f>
        <v>3266.6120300000016</v>
      </c>
    </row>
    <row r="23" spans="1:11" x14ac:dyDescent="0.35">
      <c r="A23">
        <f t="shared" si="1"/>
        <v>3</v>
      </c>
      <c r="B23" t="s">
        <v>33</v>
      </c>
      <c r="C23">
        <v>2</v>
      </c>
      <c r="D23" t="s">
        <v>15</v>
      </c>
      <c r="E23" t="s">
        <v>17</v>
      </c>
      <c r="F23" s="6">
        <f t="shared" si="2"/>
        <v>0</v>
      </c>
      <c r="G23" s="6">
        <f t="shared" si="0"/>
        <v>0</v>
      </c>
      <c r="H23" s="6">
        <f>IFERROR(VLOOKUP(E23,'[1]TD Z22K095'!$B$7:$N$18,'[1]Evolução FOB'!A23,),)/1000</f>
        <v>0</v>
      </c>
      <c r="I23" s="6">
        <f>IFERROR(HLOOKUP(E23,[3]MBR02!$D$2:$AJ$13,8,),)</f>
        <v>0</v>
      </c>
      <c r="J23" s="6">
        <f>IFERROR(VLOOKUP(E23,'[1]TD Z22K260'!$B$7:$N$18,A23,),)/1000</f>
        <v>0</v>
      </c>
      <c r="K23" s="6">
        <f>IFERROR(HLOOKUP(E23,[3]MBR02!$D$2:$AJ$13,9,),)+IFERROR(HLOOKUP(E23,[3]MBR02!$D$2:$AJ$13,10,),)</f>
        <v>0</v>
      </c>
    </row>
    <row r="24" spans="1:11" x14ac:dyDescent="0.35">
      <c r="A24">
        <f t="shared" si="1"/>
        <v>3</v>
      </c>
      <c r="B24" t="s">
        <v>33</v>
      </c>
      <c r="C24">
        <v>2</v>
      </c>
      <c r="D24" t="s">
        <v>15</v>
      </c>
      <c r="E24" t="s">
        <v>18</v>
      </c>
      <c r="F24" s="6">
        <f t="shared" si="2"/>
        <v>0</v>
      </c>
      <c r="G24" s="6">
        <f t="shared" si="0"/>
        <v>3195.9527600000001</v>
      </c>
      <c r="H24" s="6">
        <f>IFERROR(VLOOKUP(E24,'[1]TD Z22K095'!$B$7:$N$18,'[1]Evolução FOB'!A24,),)/1000</f>
        <v>0</v>
      </c>
      <c r="I24" s="6">
        <f>IFERROR(HLOOKUP(E24,[3]MBR02!$D$2:$AJ$13,8,),)</f>
        <v>3054.42787</v>
      </c>
      <c r="J24" s="6">
        <f>IFERROR(VLOOKUP(E24,'[1]TD Z22K260'!$B$7:$N$18,A24,),)/1000</f>
        <v>0</v>
      </c>
      <c r="K24" s="6">
        <f>IFERROR(HLOOKUP(E24,[3]MBR02!$D$2:$AJ$13,9,),)+IFERROR(HLOOKUP(E24,[3]MBR02!$D$2:$AJ$13,10,),)</f>
        <v>141.52489000000003</v>
      </c>
    </row>
    <row r="25" spans="1:11" x14ac:dyDescent="0.35">
      <c r="A25">
        <f t="shared" si="1"/>
        <v>3</v>
      </c>
      <c r="B25" t="s">
        <v>33</v>
      </c>
      <c r="C25">
        <v>2</v>
      </c>
      <c r="D25" t="s">
        <v>15</v>
      </c>
      <c r="E25" t="s">
        <v>19</v>
      </c>
      <c r="F25" s="6">
        <f>H25+J25</f>
        <v>0</v>
      </c>
      <c r="G25" s="6">
        <f t="shared" si="0"/>
        <v>0</v>
      </c>
      <c r="H25" s="6">
        <f>IFERROR(VLOOKUP(E25,'[1]TD Z22K095'!$B$7:$N$18,'[1]Evolução FOB'!A25,),)/1000</f>
        <v>0</v>
      </c>
      <c r="I25" s="6">
        <f>IFERROR(HLOOKUP(E25,[3]MBR02!$D$2:$AJ$13,8,),)</f>
        <v>0</v>
      </c>
      <c r="J25" s="6">
        <f>IFERROR(VLOOKUP(E25,'[1]TD Z22K260'!$B$7:$N$18,A25,),)/1000</f>
        <v>0</v>
      </c>
      <c r="K25" s="6">
        <f>IFERROR(HLOOKUP(E25,[3]MBR02!$D$2:$AJ$13,9,),)+IFERROR(HLOOKUP(E25,[3]MBR02!$D$2:$AJ$13,10,),)</f>
        <v>0</v>
      </c>
    </row>
    <row r="26" spans="1:11" x14ac:dyDescent="0.35">
      <c r="A26">
        <f t="shared" si="1"/>
        <v>3</v>
      </c>
      <c r="B26" t="s">
        <v>33</v>
      </c>
      <c r="C26">
        <v>2</v>
      </c>
      <c r="D26" t="s">
        <v>20</v>
      </c>
      <c r="E26" t="s">
        <v>21</v>
      </c>
      <c r="F26" s="6">
        <f t="shared" si="2"/>
        <v>7897.1754300000021</v>
      </c>
      <c r="G26" s="6">
        <f t="shared" si="0"/>
        <v>7268.704800399998</v>
      </c>
      <c r="H26" s="6">
        <f>IFERROR(VLOOKUP(E26,'[1]TD Z22K095'!$B$7:$N$18,'[1]Evolução FOB'!A26,),)/1000</f>
        <v>291.69697000000008</v>
      </c>
      <c r="I26" s="6">
        <f>IFERROR(HLOOKUP(E26,[3]MBR02!$D$2:$AJ$13,8,),)</f>
        <v>3973.3520707999992</v>
      </c>
      <c r="J26" s="6">
        <f>IFERROR(VLOOKUP(E26,'[1]TD Z22K260'!$B$7:$N$18,A26,),)/1000</f>
        <v>7605.4784600000021</v>
      </c>
      <c r="K26" s="6">
        <f>IFERROR(HLOOKUP(E26,[3]MBR02!$D$2:$AJ$13,9,),)+IFERROR(HLOOKUP(E26,[3]MBR02!$D$2:$AJ$13,10,),)</f>
        <v>3295.3527295999988</v>
      </c>
    </row>
    <row r="27" spans="1:11" x14ac:dyDescent="0.35">
      <c r="A27">
        <f t="shared" si="1"/>
        <v>3</v>
      </c>
      <c r="B27" t="s">
        <v>33</v>
      </c>
      <c r="C27">
        <v>2</v>
      </c>
      <c r="D27" t="s">
        <v>20</v>
      </c>
      <c r="E27" t="s">
        <v>22</v>
      </c>
      <c r="F27" s="6">
        <f t="shared" si="2"/>
        <v>3978.2947900000022</v>
      </c>
      <c r="G27" s="6">
        <f t="shared" si="0"/>
        <v>585.50080549999939</v>
      </c>
      <c r="H27" s="6">
        <f>IFERROR(VLOOKUP(E27,'[1]TD Z22K095'!$B$7:$N$18,'[1]Evolução FOB'!A27,),)/1000</f>
        <v>714.45042000000012</v>
      </c>
      <c r="I27" s="6">
        <f>IFERROR(HLOOKUP(E27,[3]MBR02!$D$2:$AJ$13,8,),)</f>
        <v>-3730.9454528999991</v>
      </c>
      <c r="J27" s="6">
        <f>IFERROR(VLOOKUP(E27,'[1]TD Z22K260'!$B$7:$N$18,A27,),)/1000</f>
        <v>3263.8443700000021</v>
      </c>
      <c r="K27" s="6">
        <f>IFERROR(HLOOKUP(E27,[3]MBR02!$D$2:$AJ$13,9,),)+IFERROR(HLOOKUP(E27,[3]MBR02!$D$2:$AJ$13,10,),)</f>
        <v>4316.4462583999984</v>
      </c>
    </row>
    <row r="28" spans="1:11" x14ac:dyDescent="0.35">
      <c r="A28">
        <f t="shared" si="1"/>
        <v>3</v>
      </c>
      <c r="B28" t="s">
        <v>33</v>
      </c>
      <c r="C28">
        <v>2</v>
      </c>
      <c r="D28" t="s">
        <v>20</v>
      </c>
      <c r="E28" t="s">
        <v>23</v>
      </c>
      <c r="F28" s="6">
        <f t="shared" si="2"/>
        <v>0</v>
      </c>
      <c r="G28" s="6">
        <f t="shared" si="0"/>
        <v>600.63766899999996</v>
      </c>
      <c r="H28" s="6">
        <f>IFERROR(VLOOKUP(E28,'[1]TD Z22K095'!$B$7:$N$18,'[1]Evolução FOB'!A28,),)/1000</f>
        <v>0</v>
      </c>
      <c r="I28" s="6">
        <f>IFERROR(HLOOKUP(E28,[3]MBR02!$D$2:$AJ$13,8,),)</f>
        <v>253.82512599999998</v>
      </c>
      <c r="J28" s="6">
        <f>IFERROR(VLOOKUP(E28,'[1]TD Z22K260'!$B$7:$N$18,A28,),)/1000</f>
        <v>0</v>
      </c>
      <c r="K28" s="6">
        <f>IFERROR(HLOOKUP(E28,[3]MBR02!$D$2:$AJ$13,9,),)+IFERROR(HLOOKUP(E28,[3]MBR02!$D$2:$AJ$13,10,),)</f>
        <v>346.81254299999995</v>
      </c>
    </row>
    <row r="29" spans="1:11" x14ac:dyDescent="0.35">
      <c r="A29">
        <f t="shared" si="1"/>
        <v>3</v>
      </c>
      <c r="B29" t="s">
        <v>33</v>
      </c>
      <c r="C29">
        <v>2</v>
      </c>
      <c r="D29" t="s">
        <v>24</v>
      </c>
      <c r="E29" t="s">
        <v>25</v>
      </c>
      <c r="F29" s="6">
        <f t="shared" si="2"/>
        <v>15045.282209999999</v>
      </c>
      <c r="G29" s="6">
        <f t="shared" si="0"/>
        <v>17233.439011300004</v>
      </c>
      <c r="H29" s="6">
        <f>IFERROR(VLOOKUP(E29,'[1]TD Z22K095'!$B$7:$N$18,'[1]Evolução FOB'!A29,),)/1000</f>
        <v>4210.2460600000013</v>
      </c>
      <c r="I29" s="6">
        <f>IFERROR(HLOOKUP(E29,[3]MBR02!$D$2:$AJ$13,8,),)</f>
        <v>9050.23317830001</v>
      </c>
      <c r="J29" s="6">
        <f>IFERROR(VLOOKUP(E29,'[1]TD Z22K260'!$B$7:$N$18,A29,),)/1000</f>
        <v>10835.036149999998</v>
      </c>
      <c r="K29" s="6">
        <f>IFERROR(HLOOKUP(E29,[3]MBR02!$D$2:$AJ$13,9,),)+IFERROR(HLOOKUP(E29,[3]MBR02!$D$2:$AJ$13,10,),)</f>
        <v>8183.2058329999927</v>
      </c>
    </row>
    <row r="30" spans="1:11" x14ac:dyDescent="0.35">
      <c r="A30">
        <f t="shared" si="1"/>
        <v>3</v>
      </c>
      <c r="B30" t="s">
        <v>33</v>
      </c>
      <c r="C30">
        <v>2</v>
      </c>
      <c r="D30" t="s">
        <v>26</v>
      </c>
      <c r="E30" t="s">
        <v>27</v>
      </c>
      <c r="F30" s="6">
        <f t="shared" si="2"/>
        <v>1553.89733</v>
      </c>
      <c r="G30" s="6">
        <f t="shared" si="0"/>
        <v>1109.6906073999999</v>
      </c>
      <c r="H30" s="6">
        <f>IFERROR(VLOOKUP(E30,'[1]TD Z22K095'!$B$7:$N$18,'[1]Evolução FOB'!A30,),)/1000</f>
        <v>336.48333999999994</v>
      </c>
      <c r="I30" s="6">
        <f>IFERROR(HLOOKUP(E30,[3]MBR02!$D$2:$AJ$13,8,),)</f>
        <v>600.73251699999992</v>
      </c>
      <c r="J30" s="6">
        <f>IFERROR(VLOOKUP(E30,'[1]TD Z22K260'!$B$7:$N$18,A30,),)/1000</f>
        <v>1217.41399</v>
      </c>
      <c r="K30" s="6">
        <f>IFERROR(HLOOKUP(E30,[3]MBR02!$D$2:$AJ$13,9,),)+IFERROR(HLOOKUP(E30,[3]MBR02!$D$2:$AJ$13,10,),)</f>
        <v>508.95809039999995</v>
      </c>
    </row>
    <row r="31" spans="1:11" x14ac:dyDescent="0.35">
      <c r="A31">
        <f t="shared" si="1"/>
        <v>3</v>
      </c>
      <c r="B31" t="s">
        <v>33</v>
      </c>
      <c r="C31">
        <v>2</v>
      </c>
      <c r="D31" t="s">
        <v>26</v>
      </c>
      <c r="E31" t="s">
        <v>28</v>
      </c>
      <c r="F31" s="6">
        <f t="shared" si="2"/>
        <v>844.22723000000008</v>
      </c>
      <c r="G31" s="6">
        <f t="shared" si="0"/>
        <v>697.65900000000011</v>
      </c>
      <c r="H31" s="6">
        <f>IFERROR(VLOOKUP(E31,'[1]TD Z22K095'!$B$7:$N$18,'[1]Evolução FOB'!A31,),)/1000</f>
        <v>52.305709999999998</v>
      </c>
      <c r="I31" s="6">
        <f>IFERROR(HLOOKUP(E31,[3]MBR02!$D$2:$AJ$13,8,),)</f>
        <v>463.42852000000005</v>
      </c>
      <c r="J31" s="6">
        <f>IFERROR(VLOOKUP(E31,'[1]TD Z22K260'!$B$7:$N$18,A31,),)/1000</f>
        <v>791.9215200000001</v>
      </c>
      <c r="K31" s="6">
        <f>IFERROR(HLOOKUP(E31,[3]MBR02!$D$2:$AJ$13,9,),)+IFERROR(HLOOKUP(E31,[3]MBR02!$D$2:$AJ$13,10,),)</f>
        <v>234.23048</v>
      </c>
    </row>
    <row r="32" spans="1:11" x14ac:dyDescent="0.35">
      <c r="A32">
        <f t="shared" si="1"/>
        <v>3</v>
      </c>
      <c r="B32" t="s">
        <v>33</v>
      </c>
      <c r="C32">
        <v>2</v>
      </c>
      <c r="D32" t="s">
        <v>29</v>
      </c>
      <c r="E32" t="s">
        <v>30</v>
      </c>
      <c r="F32" s="6">
        <f t="shared" si="2"/>
        <v>4580.7702199999985</v>
      </c>
      <c r="G32" s="6">
        <f t="shared" si="0"/>
        <v>2475.8024833999998</v>
      </c>
      <c r="H32" s="6">
        <f>IFERROR(VLOOKUP(E32,'[1]TD Z22K095'!$B$7:$N$18,'[1]Evolução FOB'!A32,),)/1000</f>
        <v>996.13274000000001</v>
      </c>
      <c r="I32" s="6">
        <f>IFERROR(HLOOKUP(E32,[3]MBR02!$D$2:$AJ$13,8,),)</f>
        <v>1286.743082</v>
      </c>
      <c r="J32" s="6">
        <f>IFERROR(VLOOKUP(E32,'[1]TD Z22K260'!$B$7:$N$18,A32,),)/1000</f>
        <v>3584.6374799999985</v>
      </c>
      <c r="K32" s="6">
        <f>IFERROR(HLOOKUP(E32,[3]MBR02!$D$2:$AJ$13,9,),)+IFERROR(HLOOKUP(E32,[3]MBR02!$D$2:$AJ$13,10,),)</f>
        <v>1189.0594013999996</v>
      </c>
    </row>
    <row r="33" spans="1:11" x14ac:dyDescent="0.35">
      <c r="A33">
        <f t="shared" si="1"/>
        <v>3</v>
      </c>
      <c r="B33" t="s">
        <v>33</v>
      </c>
      <c r="C33">
        <v>2</v>
      </c>
      <c r="D33" t="s">
        <v>31</v>
      </c>
      <c r="E33" t="s">
        <v>32</v>
      </c>
      <c r="F33" s="6">
        <f t="shared" si="2"/>
        <v>0</v>
      </c>
      <c r="G33" s="6">
        <f t="shared" si="0"/>
        <v>0</v>
      </c>
      <c r="H33" s="6">
        <f>IFERROR(VLOOKUP(E33,'[1]TD Z22K095'!$B$7:$N$18,'[1]Evolução FOB'!A33,),)/1000</f>
        <v>0</v>
      </c>
      <c r="I33" s="6">
        <f>IFERROR(HLOOKUP(E33,[3]MBR02!$D$2:$AJ$13,8,),)</f>
        <v>0</v>
      </c>
      <c r="J33" s="6">
        <f>IFERROR(VLOOKUP(E33,'[1]TD Z22K260'!$B$7:$N$18,A33,),)/1000</f>
        <v>0</v>
      </c>
      <c r="K33" s="6">
        <f>IFERROR(HLOOKUP(E33,[3]MBR02!$D$2:$AJ$13,9,),)+IFERROR(HLOOKUP(E33,[3]MBR02!$D$2:$AJ$13,10,),)</f>
        <v>0</v>
      </c>
    </row>
    <row r="34" spans="1:11" x14ac:dyDescent="0.35">
      <c r="A34">
        <f t="shared" si="1"/>
        <v>4</v>
      </c>
      <c r="B34" t="s">
        <v>34</v>
      </c>
      <c r="C34">
        <v>3</v>
      </c>
      <c r="D34" t="s">
        <v>10</v>
      </c>
      <c r="E34" t="s">
        <v>11</v>
      </c>
      <c r="F34" s="6">
        <f t="shared" si="2"/>
        <v>1.2822100000000001</v>
      </c>
      <c r="G34" s="6">
        <f t="shared" si="0"/>
        <v>0</v>
      </c>
      <c r="H34" s="6">
        <f>IFERROR(VLOOKUP(E34,'[1]TD Z22K095'!$B$7:$N$18,'[1]Evolução FOB'!A34,),)/1000</f>
        <v>1.2822100000000001</v>
      </c>
      <c r="I34" s="6">
        <f>IFERROR(HLOOKUP(E34,[4]MBR03!$D$2:$AJ$13,8,),)</f>
        <v>0</v>
      </c>
      <c r="J34" s="6">
        <f>IFERROR(VLOOKUP(E34,'[1]TD Z22K260'!$B$7:$N$18,A34,),)/1000</f>
        <v>0</v>
      </c>
      <c r="K34" s="6">
        <f>IFERROR(HLOOKUP(E34,[4]MBR03!$D$2:$AJ$13,9,),)+IFERROR(HLOOKUP(E34,[4]MBR03!$D$2:$AJ$13,10,),)</f>
        <v>0</v>
      </c>
    </row>
    <row r="35" spans="1:11" x14ac:dyDescent="0.35">
      <c r="A35">
        <f t="shared" si="1"/>
        <v>4</v>
      </c>
      <c r="B35" t="s">
        <v>34</v>
      </c>
      <c r="C35">
        <v>3</v>
      </c>
      <c r="D35" t="s">
        <v>10</v>
      </c>
      <c r="E35" t="s">
        <v>12</v>
      </c>
      <c r="F35" s="6">
        <f t="shared" si="2"/>
        <v>2715.1869900000011</v>
      </c>
      <c r="G35" s="6">
        <f t="shared" si="0"/>
        <v>3887.763099499999</v>
      </c>
      <c r="H35" s="6">
        <f>IFERROR(VLOOKUP(E35,'[1]TD Z22K095'!$B$7:$N$18,'[1]Evolução FOB'!A35,),)/1000</f>
        <v>570.24941999999999</v>
      </c>
      <c r="I35" s="6">
        <f>IFERROR(HLOOKUP(E35,[4]MBR03!$D$2:$AJ$13,8,),)</f>
        <v>1275.6946926999997</v>
      </c>
      <c r="J35" s="6">
        <f>IFERROR(VLOOKUP(E35,'[1]TD Z22K260'!$B$7:$N$18,A35,),)/1000</f>
        <v>2144.937570000001</v>
      </c>
      <c r="K35" s="6">
        <f>IFERROR(HLOOKUP(E35,[4]MBR03!$D$2:$AJ$13,9,),)+IFERROR(HLOOKUP(E35,[4]MBR03!$D$2:$AJ$13,10,),)</f>
        <v>2612.0684067999996</v>
      </c>
    </row>
    <row r="36" spans="1:11" x14ac:dyDescent="0.35">
      <c r="A36">
        <f t="shared" si="1"/>
        <v>4</v>
      </c>
      <c r="B36" t="s">
        <v>34</v>
      </c>
      <c r="C36">
        <v>3</v>
      </c>
      <c r="D36" t="s">
        <v>10</v>
      </c>
      <c r="E36" t="s">
        <v>13</v>
      </c>
      <c r="F36" s="6">
        <f t="shared" si="2"/>
        <v>3989.0312599999947</v>
      </c>
      <c r="G36" s="6">
        <f t="shared" si="0"/>
        <v>3399.2500599999994</v>
      </c>
      <c r="H36" s="6">
        <f>IFERROR(VLOOKUP(E36,'[1]TD Z22K095'!$B$7:$N$18,'[1]Evolução FOB'!A36,),)/1000</f>
        <v>0</v>
      </c>
      <c r="I36" s="6">
        <f>IFERROR(HLOOKUP(E36,[4]MBR03!$D$2:$AJ$13,8,),)</f>
        <v>834.40079660000004</v>
      </c>
      <c r="J36" s="6">
        <f>IFERROR(VLOOKUP(E36,'[1]TD Z22K260'!$B$7:$N$18,A36,),)/1000</f>
        <v>3989.0312599999947</v>
      </c>
      <c r="K36" s="6">
        <f>IFERROR(HLOOKUP(E36,[4]MBR03!$D$2:$AJ$13,9,),)+IFERROR(HLOOKUP(E36,[4]MBR03!$D$2:$AJ$13,10,),)</f>
        <v>2564.8492633999995</v>
      </c>
    </row>
    <row r="37" spans="1:11" x14ac:dyDescent="0.35">
      <c r="A37">
        <f t="shared" si="1"/>
        <v>4</v>
      </c>
      <c r="B37" t="s">
        <v>34</v>
      </c>
      <c r="C37">
        <v>3</v>
      </c>
      <c r="D37" t="s">
        <v>10</v>
      </c>
      <c r="E37" t="s">
        <v>14</v>
      </c>
      <c r="F37" s="6">
        <f t="shared" si="2"/>
        <v>9926.9679700000015</v>
      </c>
      <c r="G37" s="6">
        <f t="shared" si="0"/>
        <v>10317.807211500001</v>
      </c>
      <c r="H37" s="6">
        <f>IFERROR(VLOOKUP(E37,'[1]TD Z22K095'!$B$7:$N$18,'[1]Evolução FOB'!A37,),)/1000</f>
        <v>3162.8161899999996</v>
      </c>
      <c r="I37" s="6">
        <f>IFERROR(HLOOKUP(E37,[4]MBR03!$D$2:$AJ$13,8,),)</f>
        <v>4274.5187860000015</v>
      </c>
      <c r="J37" s="6">
        <f>IFERROR(VLOOKUP(E37,'[1]TD Z22K260'!$B$7:$N$18,A37,),)/1000</f>
        <v>6764.151780000002</v>
      </c>
      <c r="K37" s="6">
        <f>IFERROR(HLOOKUP(E37,[4]MBR03!$D$2:$AJ$13,9,),)+IFERROR(HLOOKUP(E37,[4]MBR03!$D$2:$AJ$13,10,),)</f>
        <v>6043.2884254999999</v>
      </c>
    </row>
    <row r="38" spans="1:11" x14ac:dyDescent="0.35">
      <c r="A38">
        <f t="shared" si="1"/>
        <v>4</v>
      </c>
      <c r="B38" t="s">
        <v>34</v>
      </c>
      <c r="C38">
        <v>3</v>
      </c>
      <c r="D38" t="s">
        <v>15</v>
      </c>
      <c r="E38" t="s">
        <v>16</v>
      </c>
      <c r="F38" s="6">
        <f t="shared" si="2"/>
        <v>13456.491089999989</v>
      </c>
      <c r="G38" s="6">
        <f t="shared" si="0"/>
        <v>7487.6441983999994</v>
      </c>
      <c r="H38" s="6">
        <f>IFERROR(VLOOKUP(E38,'[1]TD Z22K095'!$B$7:$N$18,'[1]Evolução FOB'!A38,),)/1000</f>
        <v>32.600059999999999</v>
      </c>
      <c r="I38" s="6">
        <f>IFERROR(HLOOKUP(E38,[4]MBR03!$D$2:$AJ$13,8,),)</f>
        <v>1363.2129354000012</v>
      </c>
      <c r="J38" s="6">
        <f>IFERROR(VLOOKUP(E38,'[1]TD Z22K260'!$B$7:$N$18,A38,),)/1000</f>
        <v>13423.891029999988</v>
      </c>
      <c r="K38" s="6">
        <f>IFERROR(HLOOKUP(E38,[4]MBR03!$D$2:$AJ$13,9,),)+IFERROR(HLOOKUP(E38,[4]MBR03!$D$2:$AJ$13,10,),)</f>
        <v>6124.4312629999977</v>
      </c>
    </row>
    <row r="39" spans="1:11" x14ac:dyDescent="0.35">
      <c r="A39">
        <f t="shared" si="1"/>
        <v>4</v>
      </c>
      <c r="B39" t="s">
        <v>34</v>
      </c>
      <c r="C39">
        <v>3</v>
      </c>
      <c r="D39" t="s">
        <v>15</v>
      </c>
      <c r="E39" t="s">
        <v>17</v>
      </c>
      <c r="F39" s="6">
        <f t="shared" si="2"/>
        <v>0</v>
      </c>
      <c r="G39" s="6">
        <f t="shared" si="0"/>
        <v>0</v>
      </c>
      <c r="H39" s="6">
        <f>IFERROR(VLOOKUP(E39,'[1]TD Z22K095'!$B$7:$N$18,'[1]Evolução FOB'!A39,),)/1000</f>
        <v>0</v>
      </c>
      <c r="I39" s="6">
        <f>IFERROR(HLOOKUP(E39,[4]MBR03!$D$2:$AJ$13,8,),)</f>
        <v>0</v>
      </c>
      <c r="J39" s="6">
        <f>IFERROR(VLOOKUP(E39,'[1]TD Z22K260'!$B$7:$N$18,A39,),)/1000</f>
        <v>0</v>
      </c>
      <c r="K39" s="6">
        <f>IFERROR(HLOOKUP(E39,[4]MBR03!$D$2:$AJ$13,9,),)+IFERROR(HLOOKUP(E39,[4]MBR03!$D$2:$AJ$13,10,),)</f>
        <v>0</v>
      </c>
    </row>
    <row r="40" spans="1:11" x14ac:dyDescent="0.35">
      <c r="A40">
        <f t="shared" si="1"/>
        <v>4</v>
      </c>
      <c r="B40" t="s">
        <v>34</v>
      </c>
      <c r="C40">
        <v>3</v>
      </c>
      <c r="D40" t="s">
        <v>15</v>
      </c>
      <c r="E40" t="s">
        <v>18</v>
      </c>
      <c r="F40" s="6">
        <f t="shared" si="2"/>
        <v>0</v>
      </c>
      <c r="G40" s="6">
        <f t="shared" si="0"/>
        <v>3105.1634319999994</v>
      </c>
      <c r="H40" s="6">
        <f>IFERROR(VLOOKUP(E40,'[1]TD Z22K095'!$B$7:$N$18,'[1]Evolução FOB'!A40,),)/1000</f>
        <v>0</v>
      </c>
      <c r="I40" s="6">
        <f>IFERROR(HLOOKUP(E40,[4]MBR03!$D$2:$AJ$13,8,),)</f>
        <v>2671.0161599999997</v>
      </c>
      <c r="J40" s="6">
        <f>IFERROR(VLOOKUP(E40,'[1]TD Z22K260'!$B$7:$N$18,A40,),)/1000</f>
        <v>0</v>
      </c>
      <c r="K40" s="6">
        <f>IFERROR(HLOOKUP(E40,[4]MBR03!$D$2:$AJ$13,9,),)+IFERROR(HLOOKUP(E40,[4]MBR03!$D$2:$AJ$13,10,),)</f>
        <v>434.14727199999987</v>
      </c>
    </row>
    <row r="41" spans="1:11" x14ac:dyDescent="0.35">
      <c r="A41">
        <f t="shared" si="1"/>
        <v>4</v>
      </c>
      <c r="B41" t="s">
        <v>34</v>
      </c>
      <c r="C41">
        <v>3</v>
      </c>
      <c r="D41" t="s">
        <v>15</v>
      </c>
      <c r="E41" t="s">
        <v>19</v>
      </c>
      <c r="F41" s="6">
        <f>H41+J41</f>
        <v>0</v>
      </c>
      <c r="G41" s="6">
        <f t="shared" si="0"/>
        <v>0</v>
      </c>
      <c r="H41" s="6">
        <f>IFERROR(VLOOKUP(E41,'[1]TD Z22K095'!$B$7:$N$18,'[1]Evolução FOB'!A41,),)/1000</f>
        <v>0</v>
      </c>
      <c r="I41" s="6">
        <f>IFERROR(HLOOKUP(E41,[4]MBR03!$D$2:$AJ$13,8,),)</f>
        <v>0</v>
      </c>
      <c r="J41" s="6">
        <f>IFERROR(VLOOKUP(E41,'[1]TD Z22K260'!$B$7:$N$18,A41,),)/1000</f>
        <v>0</v>
      </c>
      <c r="K41" s="6">
        <f>IFERROR(HLOOKUP(E41,[4]MBR03!$D$2:$AJ$13,9,),)+IFERROR(HLOOKUP(E41,[4]MBR03!$D$2:$AJ$13,10,),)</f>
        <v>0</v>
      </c>
    </row>
    <row r="42" spans="1:11" x14ac:dyDescent="0.35">
      <c r="A42">
        <f t="shared" si="1"/>
        <v>4</v>
      </c>
      <c r="B42" t="s">
        <v>34</v>
      </c>
      <c r="C42">
        <v>3</v>
      </c>
      <c r="D42" t="s">
        <v>20</v>
      </c>
      <c r="E42" t="s">
        <v>21</v>
      </c>
      <c r="F42" s="6">
        <f t="shared" ref="F42:F56" si="3">H42+J42</f>
        <v>8695.2877700000026</v>
      </c>
      <c r="G42" s="6">
        <f t="shared" si="0"/>
        <v>7229.7576653000042</v>
      </c>
      <c r="H42" s="6">
        <f>IFERROR(VLOOKUP(E42,'[1]TD Z22K095'!$B$7:$N$18,'[1]Evolução FOB'!A42,),)/1000</f>
        <v>414.19286000000017</v>
      </c>
      <c r="I42" s="6">
        <f>IFERROR(HLOOKUP(E42,[4]MBR03!$D$2:$AJ$13,8,),)</f>
        <v>575.99522440000044</v>
      </c>
      <c r="J42" s="6">
        <f>IFERROR(VLOOKUP(E42,'[1]TD Z22K260'!$B$7:$N$18,A42,),)/1000</f>
        <v>8281.0949100000016</v>
      </c>
      <c r="K42" s="6">
        <f>IFERROR(HLOOKUP(E42,[4]MBR03!$D$2:$AJ$13,9,),)+IFERROR(HLOOKUP(E42,[4]MBR03!$D$2:$AJ$13,10,),)</f>
        <v>6653.7624409000036</v>
      </c>
    </row>
    <row r="43" spans="1:11" x14ac:dyDescent="0.35">
      <c r="A43">
        <f t="shared" si="1"/>
        <v>4</v>
      </c>
      <c r="B43" t="s">
        <v>34</v>
      </c>
      <c r="C43">
        <v>3</v>
      </c>
      <c r="D43" t="s">
        <v>20</v>
      </c>
      <c r="E43" t="s">
        <v>22</v>
      </c>
      <c r="F43" s="6">
        <f t="shared" si="3"/>
        <v>3497.101300000003</v>
      </c>
      <c r="G43" s="6">
        <f t="shared" si="0"/>
        <v>450.14096710000001</v>
      </c>
      <c r="H43" s="6">
        <f>IFERROR(VLOOKUP(E43,'[1]TD Z22K095'!$B$7:$N$18,'[1]Evolução FOB'!A43,),)/1000</f>
        <v>386.47623000000004</v>
      </c>
      <c r="I43" s="6">
        <f>IFERROR(HLOOKUP(E43,[4]MBR03!$D$2:$AJ$13,8,),)</f>
        <v>235.26826539999996</v>
      </c>
      <c r="J43" s="6">
        <f>IFERROR(VLOOKUP(E43,'[1]TD Z22K260'!$B$7:$N$18,A43,),)/1000</f>
        <v>3110.6250700000028</v>
      </c>
      <c r="K43" s="6">
        <f>IFERROR(HLOOKUP(E43,[4]MBR03!$D$2:$AJ$13,9,),)+IFERROR(HLOOKUP(E43,[4]MBR03!$D$2:$AJ$13,10,),)</f>
        <v>214.87270170000002</v>
      </c>
    </row>
    <row r="44" spans="1:11" x14ac:dyDescent="0.35">
      <c r="A44">
        <f t="shared" si="1"/>
        <v>4</v>
      </c>
      <c r="B44" t="s">
        <v>34</v>
      </c>
      <c r="C44">
        <v>3</v>
      </c>
      <c r="D44" t="s">
        <v>20</v>
      </c>
      <c r="E44" t="s">
        <v>23</v>
      </c>
      <c r="F44" s="6">
        <f t="shared" si="3"/>
        <v>0</v>
      </c>
      <c r="G44" s="6">
        <f t="shared" si="0"/>
        <v>594.65845899999988</v>
      </c>
      <c r="H44" s="6">
        <f>IFERROR(VLOOKUP(E44,'[1]TD Z22K095'!$B$7:$N$18,'[1]Evolução FOB'!A44,),)/1000</f>
        <v>0</v>
      </c>
      <c r="I44" s="6">
        <f>IFERROR(HLOOKUP(E44,[4]MBR03!$D$2:$AJ$13,8,),)</f>
        <v>137.58898300000001</v>
      </c>
      <c r="J44" s="6">
        <f>IFERROR(VLOOKUP(E44,'[1]TD Z22K260'!$B$7:$N$18,A44,),)/1000</f>
        <v>0</v>
      </c>
      <c r="K44" s="6">
        <f>IFERROR(HLOOKUP(E44,[4]MBR03!$D$2:$AJ$13,9,),)+IFERROR(HLOOKUP(E44,[4]MBR03!$D$2:$AJ$13,10,),)</f>
        <v>457.0694759999999</v>
      </c>
    </row>
    <row r="45" spans="1:11" x14ac:dyDescent="0.35">
      <c r="A45">
        <f t="shared" si="1"/>
        <v>4</v>
      </c>
      <c r="B45" t="s">
        <v>34</v>
      </c>
      <c r="C45">
        <v>3</v>
      </c>
      <c r="D45" t="s">
        <v>24</v>
      </c>
      <c r="E45" t="s">
        <v>25</v>
      </c>
      <c r="F45" s="6">
        <f t="shared" si="3"/>
        <v>16353.472719999983</v>
      </c>
      <c r="G45" s="6">
        <f t="shared" si="0"/>
        <v>17593.923127200011</v>
      </c>
      <c r="H45" s="6">
        <f>IFERROR(VLOOKUP(E45,'[1]TD Z22K095'!$B$7:$N$18,'[1]Evolução FOB'!A45,),)/1000</f>
        <v>5012.9171899999883</v>
      </c>
      <c r="I45" s="6">
        <f>IFERROR(HLOOKUP(E45,[4]MBR03!$D$2:$AJ$13,8,),)</f>
        <v>5759.1772267000069</v>
      </c>
      <c r="J45" s="6">
        <f>IFERROR(VLOOKUP(E45,'[1]TD Z22K260'!$B$7:$N$18,A45,),)/1000</f>
        <v>11340.555529999996</v>
      </c>
      <c r="K45" s="6">
        <f>IFERROR(HLOOKUP(E45,[4]MBR03!$D$2:$AJ$13,9,),)+IFERROR(HLOOKUP(E45,[4]MBR03!$D$2:$AJ$13,10,),)</f>
        <v>11834.745900500004</v>
      </c>
    </row>
    <row r="46" spans="1:11" x14ac:dyDescent="0.35">
      <c r="A46">
        <f t="shared" si="1"/>
        <v>4</v>
      </c>
      <c r="B46" t="s">
        <v>34</v>
      </c>
      <c r="C46">
        <v>3</v>
      </c>
      <c r="D46" t="s">
        <v>26</v>
      </c>
      <c r="E46" t="s">
        <v>27</v>
      </c>
      <c r="F46" s="6">
        <f t="shared" si="3"/>
        <v>1627.0918300000005</v>
      </c>
      <c r="G46" s="6">
        <f t="shared" si="0"/>
        <v>1610.6719780000001</v>
      </c>
      <c r="H46" s="6">
        <f>IFERROR(VLOOKUP(E46,'[1]TD Z22K095'!$B$7:$N$18,'[1]Evolução FOB'!A46,),)/1000</f>
        <v>317.03472000000005</v>
      </c>
      <c r="I46" s="6">
        <f>IFERROR(HLOOKUP(E46,[4]MBR03!$D$2:$AJ$13,8,),)</f>
        <v>632.16842000000008</v>
      </c>
      <c r="J46" s="6">
        <f>IFERROR(VLOOKUP(E46,'[1]TD Z22K260'!$B$7:$N$18,A46,),)/1000</f>
        <v>1310.0571100000004</v>
      </c>
      <c r="K46" s="6">
        <f>IFERROR(HLOOKUP(E46,[4]MBR03!$D$2:$AJ$13,9,),)+IFERROR(HLOOKUP(E46,[4]MBR03!$D$2:$AJ$13,10,),)</f>
        <v>978.503558</v>
      </c>
    </row>
    <row r="47" spans="1:11" x14ac:dyDescent="0.35">
      <c r="A47">
        <f t="shared" si="1"/>
        <v>4</v>
      </c>
      <c r="B47" t="s">
        <v>34</v>
      </c>
      <c r="C47">
        <v>3</v>
      </c>
      <c r="D47" t="s">
        <v>26</v>
      </c>
      <c r="E47" t="s">
        <v>28</v>
      </c>
      <c r="F47" s="6">
        <f t="shared" si="3"/>
        <v>712.48713000000009</v>
      </c>
      <c r="G47" s="6">
        <f t="shared" si="0"/>
        <v>748.96450000000004</v>
      </c>
      <c r="H47" s="6">
        <f>IFERROR(VLOOKUP(E47,'[1]TD Z22K095'!$B$7:$N$18,'[1]Evolução FOB'!A47,),)/1000</f>
        <v>34.370449999999998</v>
      </c>
      <c r="I47" s="6">
        <f>IFERROR(HLOOKUP(E47,[4]MBR03!$D$2:$AJ$13,8,),)</f>
        <v>230.31176249999999</v>
      </c>
      <c r="J47" s="6">
        <f>IFERROR(VLOOKUP(E47,'[1]TD Z22K260'!$B$7:$N$18,A47,),)/1000</f>
        <v>678.11668000000009</v>
      </c>
      <c r="K47" s="6">
        <f>IFERROR(HLOOKUP(E47,[4]MBR03!$D$2:$AJ$13,9,),)+IFERROR(HLOOKUP(E47,[4]MBR03!$D$2:$AJ$13,10,),)</f>
        <v>518.65273750000006</v>
      </c>
    </row>
    <row r="48" spans="1:11" x14ac:dyDescent="0.35">
      <c r="A48">
        <f t="shared" si="1"/>
        <v>4</v>
      </c>
      <c r="B48" t="s">
        <v>34</v>
      </c>
      <c r="C48">
        <v>3</v>
      </c>
      <c r="D48" t="s">
        <v>29</v>
      </c>
      <c r="E48" t="s">
        <v>30</v>
      </c>
      <c r="F48" s="6">
        <f t="shared" si="3"/>
        <v>5431.5042799999992</v>
      </c>
      <c r="G48" s="6">
        <f t="shared" si="0"/>
        <v>4237.4216939999997</v>
      </c>
      <c r="H48" s="6">
        <f>IFERROR(VLOOKUP(E48,'[1]TD Z22K095'!$B$7:$N$18,'[1]Evolução FOB'!A48,),)/1000</f>
        <v>1455.1228000000001</v>
      </c>
      <c r="I48" s="6">
        <f>IFERROR(HLOOKUP(E48,[4]MBR03!$D$2:$AJ$13,8,),)</f>
        <v>1433.1322190999997</v>
      </c>
      <c r="J48" s="6">
        <f>IFERROR(VLOOKUP(E48,'[1]TD Z22K260'!$B$7:$N$18,A48,),)/1000</f>
        <v>3976.3814799999996</v>
      </c>
      <c r="K48" s="6">
        <f>IFERROR(HLOOKUP(E48,[4]MBR03!$D$2:$AJ$13,9,),)+IFERROR(HLOOKUP(E48,[4]MBR03!$D$2:$AJ$13,10,),)</f>
        <v>2804.2894748999997</v>
      </c>
    </row>
    <row r="49" spans="1:11" x14ac:dyDescent="0.35">
      <c r="A49">
        <f t="shared" si="1"/>
        <v>4</v>
      </c>
      <c r="B49" t="s">
        <v>34</v>
      </c>
      <c r="C49">
        <v>3</v>
      </c>
      <c r="D49" t="s">
        <v>31</v>
      </c>
      <c r="E49" t="s">
        <v>32</v>
      </c>
      <c r="F49" s="6">
        <f t="shared" si="3"/>
        <v>6.2647499999999994</v>
      </c>
      <c r="G49" s="6">
        <f t="shared" si="0"/>
        <v>0</v>
      </c>
      <c r="H49" s="6">
        <f>IFERROR(VLOOKUP(E49,'[1]TD Z22K095'!$B$7:$N$18,'[1]Evolução FOB'!A49,),)/1000</f>
        <v>6.2647499999999994</v>
      </c>
      <c r="I49" s="6">
        <f>IFERROR(HLOOKUP(E49,[4]MBR03!$D$2:$AJ$13,8,),)</f>
        <v>0</v>
      </c>
      <c r="J49" s="6">
        <f>IFERROR(VLOOKUP(E49,'[1]TD Z22K260'!$B$7:$N$18,A49,),)/1000</f>
        <v>0</v>
      </c>
      <c r="K49" s="6">
        <f>IFERROR(HLOOKUP(E49,[4]MBR03!$D$2:$AJ$13,9,),)+IFERROR(HLOOKUP(E49,[4]MBR03!$D$2:$AJ$13,10,),)</f>
        <v>0</v>
      </c>
    </row>
    <row r="50" spans="1:11" x14ac:dyDescent="0.35">
      <c r="A50">
        <f t="shared" si="1"/>
        <v>5</v>
      </c>
      <c r="B50" t="s">
        <v>35</v>
      </c>
      <c r="C50">
        <v>4</v>
      </c>
      <c r="D50" t="s">
        <v>10</v>
      </c>
      <c r="E50" t="s">
        <v>11</v>
      </c>
      <c r="F50" s="6">
        <f t="shared" si="3"/>
        <v>0</v>
      </c>
      <c r="G50" s="6">
        <f t="shared" si="0"/>
        <v>0</v>
      </c>
      <c r="H50" s="6">
        <f>IFERROR(VLOOKUP(E50,'[1]TD Z22K095'!$B$7:$N$18,'[1]Evolução FOB'!A50,),)/1000</f>
        <v>0</v>
      </c>
      <c r="I50" s="6">
        <f>IFERROR(HLOOKUP(E50,[5]MBR04!$D$2:$AJ$13,8,),)</f>
        <v>0</v>
      </c>
      <c r="J50" s="6">
        <f>IFERROR(VLOOKUP(E50,'[1]TD Z22K260'!$B$7:$N$18,A50,),)/1000</f>
        <v>0</v>
      </c>
      <c r="K50" s="6">
        <f>IFERROR(HLOOKUP(E50,[5]MBR04!$D$2:$AJ$13,9,),)+IFERROR(HLOOKUP(E50,[5]MBR04!$D$2:$AJ$13,10,),)</f>
        <v>0</v>
      </c>
    </row>
    <row r="51" spans="1:11" x14ac:dyDescent="0.35">
      <c r="A51">
        <f t="shared" si="1"/>
        <v>5</v>
      </c>
      <c r="B51" t="s">
        <v>35</v>
      </c>
      <c r="C51">
        <v>4</v>
      </c>
      <c r="D51" t="s">
        <v>10</v>
      </c>
      <c r="E51" t="s">
        <v>12</v>
      </c>
      <c r="F51" s="6">
        <f t="shared" si="3"/>
        <v>1918.5504099999998</v>
      </c>
      <c r="G51" s="6">
        <f t="shared" si="0"/>
        <v>2874.1010053</v>
      </c>
      <c r="H51" s="6">
        <f>IFERROR(VLOOKUP(E51,'[1]TD Z22K095'!$B$7:$N$18,'[1]Evolução FOB'!A51,),)/1000</f>
        <v>0.59567000000000003</v>
      </c>
      <c r="I51" s="6">
        <f>IFERROR(HLOOKUP(E51,[5]MBR04!$D$2:$AJ$13,8,),)</f>
        <v>943.58688749999976</v>
      </c>
      <c r="J51" s="6">
        <f>IFERROR(VLOOKUP(E51,'[1]TD Z22K260'!$B$7:$N$18,A51,),)/1000</f>
        <v>1917.9547399999999</v>
      </c>
      <c r="K51" s="6">
        <f>IFERROR(HLOOKUP(E51,[5]MBR04!$D$2:$AJ$13,9,),)+IFERROR(HLOOKUP(E51,[5]MBR04!$D$2:$AJ$13,10,),)</f>
        <v>1930.5141178000001</v>
      </c>
    </row>
    <row r="52" spans="1:11" x14ac:dyDescent="0.35">
      <c r="A52">
        <f t="shared" si="1"/>
        <v>5</v>
      </c>
      <c r="B52" t="s">
        <v>35</v>
      </c>
      <c r="C52">
        <v>4</v>
      </c>
      <c r="D52" t="s">
        <v>10</v>
      </c>
      <c r="E52" t="s">
        <v>13</v>
      </c>
      <c r="F52" s="6">
        <f t="shared" si="3"/>
        <v>2901.9213699999991</v>
      </c>
      <c r="G52" s="6">
        <f t="shared" si="0"/>
        <v>2401.4765000000007</v>
      </c>
      <c r="H52" s="6">
        <f>IFERROR(VLOOKUP(E52,'[1]TD Z22K095'!$B$7:$N$18,'[1]Evolução FOB'!A52,),)/1000</f>
        <v>0</v>
      </c>
      <c r="I52" s="6">
        <f>IFERROR(HLOOKUP(E52,[5]MBR04!$D$2:$AJ$13,8,),)</f>
        <v>533.42322469999976</v>
      </c>
      <c r="J52" s="6">
        <f>IFERROR(VLOOKUP(E52,'[1]TD Z22K260'!$B$7:$N$18,A52,),)/1000</f>
        <v>2901.9213699999991</v>
      </c>
      <c r="K52" s="6">
        <f>IFERROR(HLOOKUP(E52,[5]MBR04!$D$2:$AJ$13,9,),)+IFERROR(HLOOKUP(E52,[5]MBR04!$D$2:$AJ$13,10,),)</f>
        <v>1868.0532753000009</v>
      </c>
    </row>
    <row r="53" spans="1:11" x14ac:dyDescent="0.35">
      <c r="A53">
        <f t="shared" si="1"/>
        <v>5</v>
      </c>
      <c r="B53" t="s">
        <v>35</v>
      </c>
      <c r="C53">
        <v>4</v>
      </c>
      <c r="D53" t="s">
        <v>10</v>
      </c>
      <c r="E53" t="s">
        <v>14</v>
      </c>
      <c r="F53" s="6">
        <f t="shared" si="3"/>
        <v>5739.0645599999998</v>
      </c>
      <c r="G53" s="6">
        <f t="shared" si="0"/>
        <v>8203.0144738000054</v>
      </c>
      <c r="H53" s="6">
        <f>IFERROR(VLOOKUP(E53,'[1]TD Z22K095'!$B$7:$N$18,'[1]Evolução FOB'!A53,),)/1000</f>
        <v>12.66644</v>
      </c>
      <c r="I53" s="6">
        <f>IFERROR(HLOOKUP(E53,[5]MBR04!$D$2:$AJ$13,8,),)</f>
        <v>3441.7677145999996</v>
      </c>
      <c r="J53" s="6">
        <f>IFERROR(VLOOKUP(E53,'[1]TD Z22K260'!$B$7:$N$18,A53,),)/1000</f>
        <v>5726.3981199999998</v>
      </c>
      <c r="K53" s="6">
        <f>IFERROR(HLOOKUP(E53,[5]MBR04!$D$2:$AJ$13,9,),)+IFERROR(HLOOKUP(E53,[5]MBR04!$D$2:$AJ$13,10,),)</f>
        <v>4761.2467592000048</v>
      </c>
    </row>
    <row r="54" spans="1:11" x14ac:dyDescent="0.35">
      <c r="A54">
        <f t="shared" si="1"/>
        <v>5</v>
      </c>
      <c r="B54" t="s">
        <v>35</v>
      </c>
      <c r="C54">
        <v>4</v>
      </c>
      <c r="D54" t="s">
        <v>15</v>
      </c>
      <c r="E54" t="s">
        <v>16</v>
      </c>
      <c r="F54" s="6">
        <f t="shared" si="3"/>
        <v>10158.651050000024</v>
      </c>
      <c r="G54" s="6">
        <f t="shared" si="0"/>
        <v>7507.7261915000017</v>
      </c>
      <c r="H54" s="6">
        <f>IFERROR(VLOOKUP(E54,'[1]TD Z22K095'!$B$7:$N$18,'[1]Evolução FOB'!A54,),)/1000</f>
        <v>2.82E-3</v>
      </c>
      <c r="I54" s="6">
        <f>IFERROR(HLOOKUP(E54,[5]MBR04!$D$2:$AJ$13,8,),)</f>
        <v>1561.5102061000011</v>
      </c>
      <c r="J54" s="6">
        <f>IFERROR(VLOOKUP(E54,'[1]TD Z22K260'!$B$7:$N$18,A54,),)/1000</f>
        <v>10158.648230000024</v>
      </c>
      <c r="K54" s="6">
        <f>IFERROR(HLOOKUP(E54,[5]MBR04!$D$2:$AJ$13,9,),)+IFERROR(HLOOKUP(E54,[5]MBR04!$D$2:$AJ$13,10,),)</f>
        <v>5946.2159854000001</v>
      </c>
    </row>
    <row r="55" spans="1:11" x14ac:dyDescent="0.35">
      <c r="A55">
        <f t="shared" si="1"/>
        <v>5</v>
      </c>
      <c r="B55" t="s">
        <v>35</v>
      </c>
      <c r="C55">
        <v>4</v>
      </c>
      <c r="D55" t="s">
        <v>15</v>
      </c>
      <c r="E55" t="s">
        <v>17</v>
      </c>
      <c r="F55" s="6">
        <f t="shared" si="3"/>
        <v>0</v>
      </c>
      <c r="G55" s="6">
        <f t="shared" si="0"/>
        <v>0</v>
      </c>
      <c r="H55" s="6">
        <f>IFERROR(VLOOKUP(E55,'[1]TD Z22K095'!$B$7:$N$18,'[1]Evolução FOB'!A55,),)/1000</f>
        <v>0</v>
      </c>
      <c r="I55" s="6">
        <f>IFERROR(HLOOKUP(E55,[5]MBR04!$D$2:$AJ$13,8,),)</f>
        <v>0</v>
      </c>
      <c r="J55" s="6">
        <f>IFERROR(VLOOKUP(E55,'[1]TD Z22K260'!$B$7:$N$18,A55,),)/1000</f>
        <v>0</v>
      </c>
      <c r="K55" s="6">
        <f>IFERROR(HLOOKUP(E55,[5]MBR04!$D$2:$AJ$13,9,),)+IFERROR(HLOOKUP(E55,[5]MBR04!$D$2:$AJ$13,10,),)</f>
        <v>0</v>
      </c>
    </row>
    <row r="56" spans="1:11" x14ac:dyDescent="0.35">
      <c r="A56">
        <f t="shared" si="1"/>
        <v>5</v>
      </c>
      <c r="B56" t="s">
        <v>35</v>
      </c>
      <c r="C56">
        <v>4</v>
      </c>
      <c r="D56" t="s">
        <v>15</v>
      </c>
      <c r="E56" t="s">
        <v>18</v>
      </c>
      <c r="F56" s="6">
        <f t="shared" si="3"/>
        <v>0</v>
      </c>
      <c r="G56" s="6">
        <f t="shared" si="0"/>
        <v>4142.7133110000004</v>
      </c>
      <c r="H56" s="6">
        <f>IFERROR(VLOOKUP(E56,'[1]TD Z22K095'!$B$7:$N$18,'[1]Evolução FOB'!A56,),)/1000</f>
        <v>0</v>
      </c>
      <c r="I56" s="6">
        <f>IFERROR(HLOOKUP(E56,[5]MBR04!$D$2:$AJ$13,8,),)</f>
        <v>2602.4190620000008</v>
      </c>
      <c r="J56" s="6">
        <f>IFERROR(VLOOKUP(E56,'[1]TD Z22K260'!$B$7:$N$18,A56,),)/1000</f>
        <v>0</v>
      </c>
      <c r="K56" s="6">
        <f>IFERROR(HLOOKUP(E56,[5]MBR04!$D$2:$AJ$13,9,),)+IFERROR(HLOOKUP(E56,[5]MBR04!$D$2:$AJ$13,10,),)</f>
        <v>1540.2942489999998</v>
      </c>
    </row>
    <row r="57" spans="1:11" x14ac:dyDescent="0.35">
      <c r="A57">
        <f t="shared" si="1"/>
        <v>5</v>
      </c>
      <c r="B57" t="s">
        <v>35</v>
      </c>
      <c r="C57">
        <v>4</v>
      </c>
      <c r="D57" t="s">
        <v>15</v>
      </c>
      <c r="E57" t="s">
        <v>19</v>
      </c>
      <c r="F57" s="6">
        <f>H57+J57</f>
        <v>0</v>
      </c>
      <c r="G57" s="6">
        <f t="shared" si="0"/>
        <v>0</v>
      </c>
      <c r="H57" s="6">
        <f>IFERROR(VLOOKUP(E57,'[1]TD Z22K095'!$B$7:$N$18,'[1]Evolução FOB'!A57,),)/1000</f>
        <v>0</v>
      </c>
      <c r="I57" s="6">
        <f>IFERROR(HLOOKUP(E57,[5]MBR04!$D$2:$AJ$13,8,),)</f>
        <v>0</v>
      </c>
      <c r="J57" s="6">
        <f>IFERROR(VLOOKUP(E57,'[1]TD Z22K260'!$B$7:$N$18,A57,),)/1000</f>
        <v>0</v>
      </c>
      <c r="K57" s="6">
        <f>IFERROR(HLOOKUP(E57,[5]MBR04!$D$2:$AJ$13,9,),)+IFERROR(HLOOKUP(E57,[5]MBR04!$D$2:$AJ$13,10,),)</f>
        <v>0</v>
      </c>
    </row>
    <row r="58" spans="1:11" x14ac:dyDescent="0.35">
      <c r="A58">
        <f t="shared" si="1"/>
        <v>5</v>
      </c>
      <c r="B58" t="s">
        <v>35</v>
      </c>
      <c r="C58">
        <v>4</v>
      </c>
      <c r="D58" t="s">
        <v>20</v>
      </c>
      <c r="E58" t="s">
        <v>21</v>
      </c>
      <c r="F58" s="6">
        <f t="shared" ref="F58:G73" si="4">H58+J58</f>
        <v>5857.7089800000003</v>
      </c>
      <c r="G58" s="6">
        <f t="shared" si="0"/>
        <v>7522.0750400000079</v>
      </c>
      <c r="H58" s="6">
        <f>IFERROR(VLOOKUP(E58,'[1]TD Z22K095'!$B$7:$N$18,'[1]Evolução FOB'!A58,),)/1000</f>
        <v>-0.23517999999999997</v>
      </c>
      <c r="I58" s="6">
        <f>IFERROR(HLOOKUP(E58,[5]MBR04!$D$2:$AJ$13,8,),)</f>
        <v>648.93009240000004</v>
      </c>
      <c r="J58" s="6">
        <f>IFERROR(VLOOKUP(E58,'[1]TD Z22K260'!$B$7:$N$18,A58,),)/1000</f>
        <v>5857.94416</v>
      </c>
      <c r="K58" s="6">
        <f>IFERROR(HLOOKUP(E58,[5]MBR04!$D$2:$AJ$13,9,),)+IFERROR(HLOOKUP(E58,[5]MBR04!$D$2:$AJ$13,10,),)</f>
        <v>6873.144947600008</v>
      </c>
    </row>
    <row r="59" spans="1:11" x14ac:dyDescent="0.35">
      <c r="A59">
        <f t="shared" si="1"/>
        <v>5</v>
      </c>
      <c r="B59" t="s">
        <v>35</v>
      </c>
      <c r="C59">
        <v>4</v>
      </c>
      <c r="D59" t="s">
        <v>20</v>
      </c>
      <c r="E59" t="s">
        <v>22</v>
      </c>
      <c r="F59" s="6">
        <f t="shared" si="4"/>
        <v>3034.9663400000004</v>
      </c>
      <c r="G59" s="6">
        <f t="shared" si="0"/>
        <v>878.67966630000001</v>
      </c>
      <c r="H59" s="6">
        <f>IFERROR(VLOOKUP(E59,'[1]TD Z22K095'!$B$7:$N$18,'[1]Evolução FOB'!A59,),)/1000</f>
        <v>8.5090000000000013E-2</v>
      </c>
      <c r="I59" s="6">
        <f>IFERROR(HLOOKUP(E59,[5]MBR04!$D$2:$AJ$13,8,),)</f>
        <v>334.69244190000006</v>
      </c>
      <c r="J59" s="6">
        <f>IFERROR(VLOOKUP(E59,'[1]TD Z22K260'!$B$7:$N$18,A59,),)/1000</f>
        <v>3034.8812500000004</v>
      </c>
      <c r="K59" s="6">
        <f>IFERROR(HLOOKUP(E59,[5]MBR04!$D$2:$AJ$13,9,),)+IFERROR(HLOOKUP(E59,[5]MBR04!$D$2:$AJ$13,10,),)</f>
        <v>543.98722439999995</v>
      </c>
    </row>
    <row r="60" spans="1:11" x14ac:dyDescent="0.35">
      <c r="A60">
        <f t="shared" si="1"/>
        <v>5</v>
      </c>
      <c r="B60" t="s">
        <v>35</v>
      </c>
      <c r="C60">
        <v>4</v>
      </c>
      <c r="D60" t="s">
        <v>20</v>
      </c>
      <c r="E60" t="s">
        <v>23</v>
      </c>
      <c r="F60" s="6">
        <f t="shared" si="4"/>
        <v>0</v>
      </c>
      <c r="G60" s="6">
        <f t="shared" si="0"/>
        <v>680.69280299999991</v>
      </c>
      <c r="H60" s="6">
        <f>IFERROR(VLOOKUP(E60,'[1]TD Z22K095'!$B$7:$N$18,'[1]Evolução FOB'!A60,),)/1000</f>
        <v>0</v>
      </c>
      <c r="I60" s="6">
        <f>IFERROR(HLOOKUP(E60,[5]MBR04!$D$2:$AJ$13,8,),)</f>
        <v>157.05391800000001</v>
      </c>
      <c r="J60" s="6">
        <f>IFERROR(VLOOKUP(E60,'[1]TD Z22K260'!$B$7:$N$18,A60,),)/1000</f>
        <v>0</v>
      </c>
      <c r="K60" s="6">
        <f>IFERROR(HLOOKUP(E60,[5]MBR04!$D$2:$AJ$13,9,),)+IFERROR(HLOOKUP(E60,[5]MBR04!$D$2:$AJ$13,10,),)</f>
        <v>523.63888499999996</v>
      </c>
    </row>
    <row r="61" spans="1:11" x14ac:dyDescent="0.35">
      <c r="A61">
        <f t="shared" si="1"/>
        <v>5</v>
      </c>
      <c r="B61" t="s">
        <v>35</v>
      </c>
      <c r="C61">
        <v>4</v>
      </c>
      <c r="D61" t="s">
        <v>24</v>
      </c>
      <c r="E61" t="s">
        <v>25</v>
      </c>
      <c r="F61" s="6">
        <f t="shared" si="4"/>
        <v>13725.051869999985</v>
      </c>
      <c r="G61" s="6">
        <f t="shared" si="0"/>
        <v>22938.963293900011</v>
      </c>
      <c r="H61" s="6">
        <f>IFERROR(VLOOKUP(E61,'[1]TD Z22K095'!$B$7:$N$18,'[1]Evolução FOB'!A61,),)/1000</f>
        <v>-3.675449999999993</v>
      </c>
      <c r="I61" s="6">
        <f>IFERROR(HLOOKUP(E61,[5]MBR04!$D$2:$AJ$13,8,),)</f>
        <v>10660.182643899992</v>
      </c>
      <c r="J61" s="6">
        <f>IFERROR(VLOOKUP(E61,'[1]TD Z22K260'!$B$7:$N$18,A61,),)/1000</f>
        <v>13728.727319999985</v>
      </c>
      <c r="K61" s="6">
        <f>IFERROR(HLOOKUP(E61,[5]MBR04!$D$2:$AJ$13,9,),)+IFERROR(HLOOKUP(E61,[5]MBR04!$D$2:$AJ$13,10,),)</f>
        <v>12278.780650000019</v>
      </c>
    </row>
    <row r="62" spans="1:11" x14ac:dyDescent="0.35">
      <c r="A62">
        <f t="shared" si="1"/>
        <v>5</v>
      </c>
      <c r="B62" t="s">
        <v>35</v>
      </c>
      <c r="C62">
        <v>4</v>
      </c>
      <c r="D62" t="s">
        <v>26</v>
      </c>
      <c r="E62" t="s">
        <v>27</v>
      </c>
      <c r="F62" s="6">
        <f t="shared" si="4"/>
        <v>1103.8628299999998</v>
      </c>
      <c r="G62" s="6">
        <f t="shared" si="0"/>
        <v>1192.1837631999999</v>
      </c>
      <c r="H62" s="6">
        <f>IFERROR(VLOOKUP(E62,'[1]TD Z22K095'!$B$7:$N$18,'[1]Evolução FOB'!A62,),)/1000</f>
        <v>0.12978000000000001</v>
      </c>
      <c r="I62" s="6">
        <f>IFERROR(HLOOKUP(E62,[5]MBR04!$D$2:$AJ$13,8,),)</f>
        <v>354.16948159999998</v>
      </c>
      <c r="J62" s="6">
        <f>IFERROR(VLOOKUP(E62,'[1]TD Z22K260'!$B$7:$N$18,A62,),)/1000</f>
        <v>1103.7330499999998</v>
      </c>
      <c r="K62" s="6">
        <f>IFERROR(HLOOKUP(E62,[5]MBR04!$D$2:$AJ$13,9,),)+IFERROR(HLOOKUP(E62,[5]MBR04!$D$2:$AJ$13,10,),)</f>
        <v>838.0142816</v>
      </c>
    </row>
    <row r="63" spans="1:11" x14ac:dyDescent="0.35">
      <c r="A63">
        <f t="shared" si="1"/>
        <v>5</v>
      </c>
      <c r="B63" t="s">
        <v>35</v>
      </c>
      <c r="C63">
        <v>4</v>
      </c>
      <c r="D63" t="s">
        <v>26</v>
      </c>
      <c r="E63" t="s">
        <v>28</v>
      </c>
      <c r="F63" s="6">
        <f t="shared" si="4"/>
        <v>521.83091000000002</v>
      </c>
      <c r="G63" s="6">
        <f t="shared" si="0"/>
        <v>562.27783999999997</v>
      </c>
      <c r="H63" s="6">
        <f>IFERROR(VLOOKUP(E63,'[1]TD Z22K095'!$B$7:$N$18,'[1]Evolução FOB'!A63,),)/1000</f>
        <v>4.4940000000000001E-2</v>
      </c>
      <c r="I63" s="6">
        <f>IFERROR(HLOOKUP(E63,[5]MBR04!$D$2:$AJ$13,8,),)</f>
        <v>149.52583999999999</v>
      </c>
      <c r="J63" s="6">
        <f>IFERROR(VLOOKUP(E63,'[1]TD Z22K260'!$B$7:$N$18,A63,),)/1000</f>
        <v>521.78597000000002</v>
      </c>
      <c r="K63" s="6">
        <f>IFERROR(HLOOKUP(E63,[5]MBR04!$D$2:$AJ$13,9,),)+IFERROR(HLOOKUP(E63,[5]MBR04!$D$2:$AJ$13,10,),)</f>
        <v>412.75200000000001</v>
      </c>
    </row>
    <row r="64" spans="1:11" x14ac:dyDescent="0.35">
      <c r="A64">
        <f t="shared" si="1"/>
        <v>5</v>
      </c>
      <c r="B64" t="s">
        <v>35</v>
      </c>
      <c r="C64">
        <v>4</v>
      </c>
      <c r="D64" t="s">
        <v>29</v>
      </c>
      <c r="E64" t="s">
        <v>30</v>
      </c>
      <c r="F64" s="6">
        <f t="shared" si="4"/>
        <v>3636.5757899999999</v>
      </c>
      <c r="G64" s="6">
        <f t="shared" si="0"/>
        <v>2635.0803523999994</v>
      </c>
      <c r="H64" s="6">
        <f>IFERROR(VLOOKUP(E64,'[1]TD Z22K095'!$B$7:$N$18,'[1]Evolução FOB'!A64,),)/1000</f>
        <v>0.46915999999999997</v>
      </c>
      <c r="I64" s="6">
        <f>IFERROR(HLOOKUP(E64,[5]MBR04!$D$2:$AJ$13,8,),)</f>
        <v>876.83358799999974</v>
      </c>
      <c r="J64" s="6">
        <f>IFERROR(VLOOKUP(E64,'[1]TD Z22K260'!$B$7:$N$18,A64,),)/1000</f>
        <v>3636.1066299999998</v>
      </c>
      <c r="K64" s="6">
        <f>IFERROR(HLOOKUP(E64,[5]MBR04!$D$2:$AJ$13,9,),)+IFERROR(HLOOKUP(E64,[5]MBR04!$D$2:$AJ$13,10,),)</f>
        <v>1758.2467643999998</v>
      </c>
    </row>
    <row r="65" spans="1:11" x14ac:dyDescent="0.35">
      <c r="A65">
        <f t="shared" si="1"/>
        <v>5</v>
      </c>
      <c r="B65" t="s">
        <v>35</v>
      </c>
      <c r="C65">
        <v>4</v>
      </c>
      <c r="D65" t="s">
        <v>31</v>
      </c>
      <c r="E65" t="s">
        <v>32</v>
      </c>
      <c r="F65" s="6">
        <f t="shared" si="4"/>
        <v>6.010860000000001</v>
      </c>
      <c r="G65" s="6">
        <f t="shared" si="0"/>
        <v>0</v>
      </c>
      <c r="H65" s="6">
        <f>IFERROR(VLOOKUP(E65,'[1]TD Z22K095'!$B$7:$N$18,'[1]Evolução FOB'!A65,),)/1000</f>
        <v>6.010860000000001</v>
      </c>
      <c r="I65" s="6">
        <f>IFERROR(HLOOKUP(E65,[5]MBR04!$D$2:$AJ$13,8,),)</f>
        <v>0</v>
      </c>
      <c r="J65" s="6">
        <f>IFERROR(VLOOKUP(E65,'[1]TD Z22K260'!$B$7:$N$18,A65,),)/1000</f>
        <v>0</v>
      </c>
      <c r="K65" s="6">
        <f>IFERROR(HLOOKUP(E65,[5]MBR04!$D$2:$AJ$13,9,),)+IFERROR(HLOOKUP(E65,[5]MBR04!$D$2:$AJ$13,10,),)</f>
        <v>0</v>
      </c>
    </row>
    <row r="66" spans="1:11" x14ac:dyDescent="0.35">
      <c r="A66">
        <f t="shared" si="1"/>
        <v>6</v>
      </c>
      <c r="B66" t="s">
        <v>36</v>
      </c>
      <c r="C66">
        <v>5</v>
      </c>
      <c r="D66" t="s">
        <v>10</v>
      </c>
      <c r="E66" t="s">
        <v>11</v>
      </c>
      <c r="F66" s="6">
        <f t="shared" si="4"/>
        <v>0</v>
      </c>
      <c r="G66" s="6">
        <f t="shared" si="4"/>
        <v>0</v>
      </c>
      <c r="H66" s="6">
        <f>IFERROR(VLOOKUP(E66,'[1]TD Z22K095'!$B$7:$N$18,'[1]Evolução FOB'!A66,),)/1000</f>
        <v>0</v>
      </c>
      <c r="I66" s="6">
        <f>IFERROR(HLOOKUP(E66,[6]MBR05!$D$2:$AJ$13,8,),)</f>
        <v>0</v>
      </c>
      <c r="J66" s="6">
        <f>IFERROR(VLOOKUP(E66,'[1]TD Z22K260'!$B$7:$N$18,A66,),)/1000</f>
        <v>0</v>
      </c>
      <c r="K66" s="6">
        <f>IFERROR(HLOOKUP(E66,[6]MBR05!$D$2:$AJ$13,9,),)+IFERROR(HLOOKUP(E66,[6]MBR05!$D$2:$AJ$13,10,),)</f>
        <v>0</v>
      </c>
    </row>
    <row r="67" spans="1:11" x14ac:dyDescent="0.35">
      <c r="A67">
        <f t="shared" ref="A67:A113" si="5">C67+1</f>
        <v>6</v>
      </c>
      <c r="B67" t="s">
        <v>36</v>
      </c>
      <c r="C67">
        <v>5</v>
      </c>
      <c r="D67" t="s">
        <v>10</v>
      </c>
      <c r="E67" t="s">
        <v>12</v>
      </c>
      <c r="F67" s="6">
        <f t="shared" si="4"/>
        <v>58.637280000000004</v>
      </c>
      <c r="G67" s="6">
        <f t="shared" si="4"/>
        <v>4124.9240143999996</v>
      </c>
      <c r="H67" s="6">
        <f>IFERROR(VLOOKUP(E67,'[1]TD Z22K095'!$B$7:$N$18,'[1]Evolução FOB'!A67,),)/1000</f>
        <v>51.329750000000004</v>
      </c>
      <c r="I67" s="6">
        <f>IFERROR(HLOOKUP(E67,[6]MBR05!$D$2:$AJ$13,8,),)</f>
        <v>1354.7224021999996</v>
      </c>
      <c r="J67" s="6">
        <f>IFERROR(VLOOKUP(E67,'[1]TD Z22K260'!$B$7:$N$18,A67,),)/1000</f>
        <v>7.3075300000000016</v>
      </c>
      <c r="K67" s="6">
        <f>IFERROR(HLOOKUP(E67,[6]MBR05!$D$2:$AJ$13,9,),)+IFERROR(HLOOKUP(E67,[6]MBR05!$D$2:$AJ$13,10,),)</f>
        <v>2770.2016122000005</v>
      </c>
    </row>
    <row r="68" spans="1:11" x14ac:dyDescent="0.35">
      <c r="A68">
        <f t="shared" si="5"/>
        <v>6</v>
      </c>
      <c r="B68" t="s">
        <v>36</v>
      </c>
      <c r="C68">
        <v>5</v>
      </c>
      <c r="D68" t="s">
        <v>10</v>
      </c>
      <c r="E68" t="s">
        <v>13</v>
      </c>
      <c r="F68" s="6">
        <f t="shared" si="4"/>
        <v>96.949770000000044</v>
      </c>
      <c r="G68" s="6">
        <f t="shared" si="4"/>
        <v>2873.7773799999995</v>
      </c>
      <c r="H68" s="6">
        <f>IFERROR(VLOOKUP(E68,'[1]TD Z22K095'!$B$7:$N$18,'[1]Evolução FOB'!A68,),)/1000</f>
        <v>0</v>
      </c>
      <c r="I68" s="6">
        <f>IFERROR(HLOOKUP(E68,[6]MBR05!$D$2:$AJ$13,8,),)</f>
        <v>755.02242089999913</v>
      </c>
      <c r="J68" s="6">
        <f>IFERROR(VLOOKUP(E68,'[1]TD Z22K260'!$B$7:$N$18,A68,),)/1000</f>
        <v>96.949770000000044</v>
      </c>
      <c r="K68" s="6">
        <f>IFERROR(HLOOKUP(E68,[6]MBR05!$D$2:$AJ$13,9,),)+IFERROR(HLOOKUP(E68,[6]MBR05!$D$2:$AJ$13,10,),)</f>
        <v>2118.7549591000006</v>
      </c>
    </row>
    <row r="69" spans="1:11" x14ac:dyDescent="0.35">
      <c r="A69">
        <f t="shared" si="5"/>
        <v>6</v>
      </c>
      <c r="B69" t="s">
        <v>36</v>
      </c>
      <c r="C69">
        <v>5</v>
      </c>
      <c r="D69" t="s">
        <v>10</v>
      </c>
      <c r="E69" t="s">
        <v>14</v>
      </c>
      <c r="F69" s="6">
        <f t="shared" si="4"/>
        <v>1276.1299899999999</v>
      </c>
      <c r="G69" s="6">
        <f t="shared" si="4"/>
        <v>6812.9275457000076</v>
      </c>
      <c r="H69" s="6">
        <f>IFERROR(VLOOKUP(E69,'[1]TD Z22K095'!$B$7:$N$18,'[1]Evolução FOB'!A69,),)/1000</f>
        <v>1174.4358</v>
      </c>
      <c r="I69" s="6">
        <f>IFERROR(HLOOKUP(E69,[6]MBR05!$D$2:$AJ$13,8,),)</f>
        <v>3132.9599766000028</v>
      </c>
      <c r="J69" s="6">
        <f>IFERROR(VLOOKUP(E69,'[1]TD Z22K260'!$B$7:$N$18,A69,),)/1000</f>
        <v>101.69419000000002</v>
      </c>
      <c r="K69" s="6">
        <f>IFERROR(HLOOKUP(E69,[6]MBR05!$D$2:$AJ$13,9,),)+IFERROR(HLOOKUP(E69,[6]MBR05!$D$2:$AJ$13,10,),)</f>
        <v>3679.9675691000052</v>
      </c>
    </row>
    <row r="70" spans="1:11" x14ac:dyDescent="0.35">
      <c r="A70">
        <f t="shared" si="5"/>
        <v>6</v>
      </c>
      <c r="B70" t="s">
        <v>36</v>
      </c>
      <c r="C70">
        <v>5</v>
      </c>
      <c r="D70" t="s">
        <v>15</v>
      </c>
      <c r="E70" t="s">
        <v>16</v>
      </c>
      <c r="F70" s="6">
        <f t="shared" si="4"/>
        <v>1131.8898299999996</v>
      </c>
      <c r="G70" s="6">
        <f t="shared" si="4"/>
        <v>8180.6944334000036</v>
      </c>
      <c r="H70" s="6">
        <f>IFERROR(VLOOKUP(E70,'[1]TD Z22K095'!$B$7:$N$18,'[1]Evolução FOB'!A70,),)/1000</f>
        <v>-1.9133300000000002</v>
      </c>
      <c r="I70" s="6">
        <f>IFERROR(HLOOKUP(E70,[6]MBR05!$D$2:$AJ$13,8,),)</f>
        <v>2350.1987447000001</v>
      </c>
      <c r="J70" s="6">
        <f>IFERROR(VLOOKUP(E70,'[1]TD Z22K260'!$B$7:$N$18,A70,),)/1000</f>
        <v>1133.8031599999997</v>
      </c>
      <c r="K70" s="6">
        <f>IFERROR(HLOOKUP(E70,[6]MBR05!$D$2:$AJ$13,9,),)+IFERROR(HLOOKUP(E70,[6]MBR05!$D$2:$AJ$13,10,),)</f>
        <v>5830.4956887000035</v>
      </c>
    </row>
    <row r="71" spans="1:11" x14ac:dyDescent="0.35">
      <c r="A71">
        <f t="shared" si="5"/>
        <v>6</v>
      </c>
      <c r="B71" t="s">
        <v>36</v>
      </c>
      <c r="C71">
        <v>5</v>
      </c>
      <c r="D71" t="s">
        <v>15</v>
      </c>
      <c r="E71" t="s">
        <v>17</v>
      </c>
      <c r="F71" s="6">
        <f t="shared" si="4"/>
        <v>0</v>
      </c>
      <c r="G71" s="6">
        <f t="shared" si="4"/>
        <v>0</v>
      </c>
      <c r="H71" s="6">
        <f>IFERROR(VLOOKUP(E71,'[1]TD Z22K095'!$B$7:$N$18,'[1]Evolução FOB'!A71,),)/1000</f>
        <v>0</v>
      </c>
      <c r="I71" s="6">
        <f>IFERROR(HLOOKUP(E71,[6]MBR05!$D$2:$AJ$13,8,),)</f>
        <v>0</v>
      </c>
      <c r="J71" s="6">
        <f>IFERROR(VLOOKUP(E71,'[1]TD Z22K260'!$B$7:$N$18,A71,),)/1000</f>
        <v>0</v>
      </c>
      <c r="K71" s="6">
        <f>IFERROR(HLOOKUP(E71,[6]MBR05!$D$2:$AJ$13,9,),)+IFERROR(HLOOKUP(E71,[6]MBR05!$D$2:$AJ$13,10,),)</f>
        <v>0</v>
      </c>
    </row>
    <row r="72" spans="1:11" x14ac:dyDescent="0.35">
      <c r="A72">
        <f t="shared" si="5"/>
        <v>6</v>
      </c>
      <c r="B72" t="s">
        <v>36</v>
      </c>
      <c r="C72">
        <v>5</v>
      </c>
      <c r="D72" t="s">
        <v>15</v>
      </c>
      <c r="E72" t="s">
        <v>18</v>
      </c>
      <c r="F72" s="6">
        <f t="shared" si="4"/>
        <v>0</v>
      </c>
      <c r="G72" s="6">
        <f t="shared" si="4"/>
        <v>1170.7638379999999</v>
      </c>
      <c r="H72" s="6">
        <f>IFERROR(VLOOKUP(E72,'[1]TD Z22K095'!$B$7:$N$18,'[1]Evolução FOB'!A72,),)/1000</f>
        <v>0</v>
      </c>
      <c r="I72" s="6">
        <f>IFERROR(HLOOKUP(E72,[6]MBR05!$D$2:$AJ$13,8,),)</f>
        <v>290.82925000000006</v>
      </c>
      <c r="J72" s="6">
        <f>IFERROR(VLOOKUP(E72,'[1]TD Z22K260'!$B$7:$N$18,A72,),)/1000</f>
        <v>0</v>
      </c>
      <c r="K72" s="6">
        <f>IFERROR(HLOOKUP(E72,[6]MBR05!$D$2:$AJ$13,9,),)+IFERROR(HLOOKUP(E72,[6]MBR05!$D$2:$AJ$13,10,),)</f>
        <v>879.93458799999985</v>
      </c>
    </row>
    <row r="73" spans="1:11" x14ac:dyDescent="0.35">
      <c r="A73">
        <f t="shared" si="5"/>
        <v>6</v>
      </c>
      <c r="B73" t="s">
        <v>36</v>
      </c>
      <c r="C73">
        <v>5</v>
      </c>
      <c r="D73" t="s">
        <v>15</v>
      </c>
      <c r="E73" t="s">
        <v>19</v>
      </c>
      <c r="F73" s="6">
        <f>H73+J73</f>
        <v>0</v>
      </c>
      <c r="G73" s="6">
        <f t="shared" si="4"/>
        <v>0</v>
      </c>
      <c r="H73" s="6">
        <f>IFERROR(VLOOKUP(E73,'[1]TD Z22K095'!$B$7:$N$18,'[1]Evolução FOB'!A73,),)/1000</f>
        <v>0</v>
      </c>
      <c r="I73" s="6">
        <f>IFERROR(HLOOKUP(E73,[6]MBR05!$D$2:$AJ$13,8,),)</f>
        <v>0</v>
      </c>
      <c r="J73" s="6">
        <f>IFERROR(VLOOKUP(E73,'[1]TD Z22K260'!$B$7:$N$18,A73,),)/1000</f>
        <v>0</v>
      </c>
      <c r="K73" s="6">
        <f>IFERROR(HLOOKUP(E73,[6]MBR05!$D$2:$AJ$13,9,),)+IFERROR(HLOOKUP(E73,[6]MBR05!$D$2:$AJ$13,10,),)</f>
        <v>0</v>
      </c>
    </row>
    <row r="74" spans="1:11" x14ac:dyDescent="0.35">
      <c r="A74">
        <f t="shared" si="5"/>
        <v>6</v>
      </c>
      <c r="B74" t="s">
        <v>36</v>
      </c>
      <c r="C74">
        <v>5</v>
      </c>
      <c r="D74" t="s">
        <v>20</v>
      </c>
      <c r="E74" t="s">
        <v>21</v>
      </c>
      <c r="F74" s="6">
        <f t="shared" ref="F74:G89" si="6">H74+J74</f>
        <v>11.720220000000003</v>
      </c>
      <c r="G74" s="6">
        <f t="shared" si="6"/>
        <v>6031.1209168000059</v>
      </c>
      <c r="H74" s="6">
        <f>IFERROR(VLOOKUP(E74,'[1]TD Z22K095'!$B$7:$N$18,'[1]Evolução FOB'!A74,),)/1000</f>
        <v>6.4009500000000008</v>
      </c>
      <c r="I74" s="6">
        <f>IFERROR(HLOOKUP(E74,[6]MBR05!$D$2:$AJ$13,8,),)</f>
        <v>504.42020270000012</v>
      </c>
      <c r="J74" s="6">
        <f>IFERROR(VLOOKUP(E74,'[1]TD Z22K260'!$B$7:$N$18,A74,),)/1000</f>
        <v>5.3192700000000022</v>
      </c>
      <c r="K74" s="6">
        <f>IFERROR(HLOOKUP(E74,[6]MBR05!$D$2:$AJ$13,9,),)+IFERROR(HLOOKUP(E74,[6]MBR05!$D$2:$AJ$13,10,),)</f>
        <v>5526.7007141000058</v>
      </c>
    </row>
    <row r="75" spans="1:11" x14ac:dyDescent="0.35">
      <c r="A75">
        <f t="shared" si="5"/>
        <v>6</v>
      </c>
      <c r="B75" t="s">
        <v>36</v>
      </c>
      <c r="C75">
        <v>5</v>
      </c>
      <c r="D75" t="s">
        <v>20</v>
      </c>
      <c r="E75" t="s">
        <v>22</v>
      </c>
      <c r="F75" s="6">
        <f t="shared" si="6"/>
        <v>275.90269000000001</v>
      </c>
      <c r="G75" s="6">
        <f t="shared" si="6"/>
        <v>817.35421739999981</v>
      </c>
      <c r="H75" s="6">
        <f>IFERROR(VLOOKUP(E75,'[1]TD Z22K095'!$B$7:$N$18,'[1]Evolução FOB'!A75,),)/1000</f>
        <v>247.37923000000004</v>
      </c>
      <c r="I75" s="6">
        <f>IFERROR(HLOOKUP(E75,[6]MBR05!$D$2:$AJ$13,8,),)</f>
        <v>322.00952959999989</v>
      </c>
      <c r="J75" s="6">
        <f>IFERROR(VLOOKUP(E75,'[1]TD Z22K260'!$B$7:$N$18,A75,),)/1000</f>
        <v>28.523459999999996</v>
      </c>
      <c r="K75" s="6">
        <f>IFERROR(HLOOKUP(E75,[6]MBR05!$D$2:$AJ$13,9,),)+IFERROR(HLOOKUP(E75,[6]MBR05!$D$2:$AJ$13,10,),)</f>
        <v>495.34468779999992</v>
      </c>
    </row>
    <row r="76" spans="1:11" x14ac:dyDescent="0.35">
      <c r="A76">
        <f t="shared" si="5"/>
        <v>6</v>
      </c>
      <c r="B76" t="s">
        <v>36</v>
      </c>
      <c r="C76">
        <v>5</v>
      </c>
      <c r="D76" t="s">
        <v>20</v>
      </c>
      <c r="E76" t="s">
        <v>23</v>
      </c>
      <c r="F76" s="6">
        <f t="shared" si="6"/>
        <v>0</v>
      </c>
      <c r="G76" s="6">
        <f t="shared" si="6"/>
        <v>498.18083199999995</v>
      </c>
      <c r="H76" s="6">
        <f>IFERROR(VLOOKUP(E76,'[1]TD Z22K095'!$B$7:$N$18,'[1]Evolução FOB'!A76,),)/1000</f>
        <v>0</v>
      </c>
      <c r="I76" s="6">
        <f>IFERROR(HLOOKUP(E76,[6]MBR05!$D$2:$AJ$13,8,),)</f>
        <v>116.336215</v>
      </c>
      <c r="J76" s="6">
        <f>IFERROR(VLOOKUP(E76,'[1]TD Z22K260'!$B$7:$N$18,A76,),)/1000</f>
        <v>0</v>
      </c>
      <c r="K76" s="6">
        <f>IFERROR(HLOOKUP(E76,[6]MBR05!$D$2:$AJ$13,9,),)+IFERROR(HLOOKUP(E76,[6]MBR05!$D$2:$AJ$13,10,),)</f>
        <v>381.84461699999997</v>
      </c>
    </row>
    <row r="77" spans="1:11" x14ac:dyDescent="0.35">
      <c r="A77">
        <f t="shared" si="5"/>
        <v>6</v>
      </c>
      <c r="B77" t="s">
        <v>36</v>
      </c>
      <c r="C77">
        <v>5</v>
      </c>
      <c r="D77" t="s">
        <v>24</v>
      </c>
      <c r="E77" t="s">
        <v>25</v>
      </c>
      <c r="F77" s="6">
        <f t="shared" si="6"/>
        <v>1635.9083100000003</v>
      </c>
      <c r="G77" s="6">
        <f t="shared" si="6"/>
        <v>22760.489484199992</v>
      </c>
      <c r="H77" s="6">
        <f>IFERROR(VLOOKUP(E77,'[1]TD Z22K095'!$B$7:$N$18,'[1]Evolução FOB'!A77,),)/1000</f>
        <v>928.67314999999985</v>
      </c>
      <c r="I77" s="6">
        <f>IFERROR(HLOOKUP(E77,[6]MBR05!$D$2:$AJ$13,8,),)</f>
        <v>10535.169638299998</v>
      </c>
      <c r="J77" s="6">
        <f>IFERROR(VLOOKUP(E77,'[1]TD Z22K260'!$B$7:$N$18,A77,),)/1000</f>
        <v>707.23516000000052</v>
      </c>
      <c r="K77" s="6">
        <f>IFERROR(HLOOKUP(E77,[6]MBR05!$D$2:$AJ$13,9,),)+IFERROR(HLOOKUP(E77,[6]MBR05!$D$2:$AJ$13,10,),)</f>
        <v>12225.319845899994</v>
      </c>
    </row>
    <row r="78" spans="1:11" x14ac:dyDescent="0.35">
      <c r="A78">
        <f t="shared" si="5"/>
        <v>6</v>
      </c>
      <c r="B78" t="s">
        <v>36</v>
      </c>
      <c r="C78">
        <v>5</v>
      </c>
      <c r="D78" t="s">
        <v>26</v>
      </c>
      <c r="E78" t="s">
        <v>27</v>
      </c>
      <c r="F78" s="6">
        <f t="shared" si="6"/>
        <v>-48.506610000000002</v>
      </c>
      <c r="G78" s="6">
        <f t="shared" si="6"/>
        <v>1475.2008032999997</v>
      </c>
      <c r="H78" s="6">
        <f>IFERROR(VLOOKUP(E78,'[1]TD Z22K095'!$B$7:$N$18,'[1]Evolução FOB'!A78,),)/1000</f>
        <v>-52.620400000000004</v>
      </c>
      <c r="I78" s="6">
        <f>IFERROR(HLOOKUP(E78,[6]MBR05!$D$2:$AJ$13,8,),)</f>
        <v>551.29560370000002</v>
      </c>
      <c r="J78" s="6">
        <f>IFERROR(VLOOKUP(E78,'[1]TD Z22K260'!$B$7:$N$18,A78,),)/1000</f>
        <v>4.1137899999999989</v>
      </c>
      <c r="K78" s="6">
        <f>IFERROR(HLOOKUP(E78,[6]MBR05!$D$2:$AJ$13,9,),)+IFERROR(HLOOKUP(E78,[6]MBR05!$D$2:$AJ$13,10,),)</f>
        <v>923.90519959999983</v>
      </c>
    </row>
    <row r="79" spans="1:11" x14ac:dyDescent="0.35">
      <c r="A79">
        <f t="shared" si="5"/>
        <v>6</v>
      </c>
      <c r="B79" t="s">
        <v>36</v>
      </c>
      <c r="C79">
        <v>5</v>
      </c>
      <c r="D79" t="s">
        <v>26</v>
      </c>
      <c r="E79" t="s">
        <v>28</v>
      </c>
      <c r="F79" s="6">
        <f t="shared" si="6"/>
        <v>3.1854400000000003</v>
      </c>
      <c r="G79" s="6">
        <f t="shared" si="6"/>
        <v>867.01919999999996</v>
      </c>
      <c r="H79" s="6">
        <f>IFERROR(VLOOKUP(E79,'[1]TD Z22K095'!$B$7:$N$18,'[1]Evolução FOB'!A79,),)/1000</f>
        <v>0</v>
      </c>
      <c r="I79" s="6">
        <f>IFERROR(HLOOKUP(E79,[6]MBR05!$D$2:$AJ$13,8,),)</f>
        <v>207.57599999999996</v>
      </c>
      <c r="J79" s="6">
        <f>IFERROR(VLOOKUP(E79,'[1]TD Z22K260'!$B$7:$N$18,A79,),)/1000</f>
        <v>3.1854400000000003</v>
      </c>
      <c r="K79" s="6">
        <f>IFERROR(HLOOKUP(E79,[6]MBR05!$D$2:$AJ$13,9,),)+IFERROR(HLOOKUP(E79,[6]MBR05!$D$2:$AJ$13,10,),)</f>
        <v>659.44319999999993</v>
      </c>
    </row>
    <row r="80" spans="1:11" x14ac:dyDescent="0.35">
      <c r="A80">
        <f t="shared" si="5"/>
        <v>6</v>
      </c>
      <c r="B80" t="s">
        <v>36</v>
      </c>
      <c r="C80">
        <v>5</v>
      </c>
      <c r="D80" t="s">
        <v>29</v>
      </c>
      <c r="E80" t="s">
        <v>30</v>
      </c>
      <c r="F80" s="6">
        <f t="shared" si="6"/>
        <v>34.991409999999995</v>
      </c>
      <c r="G80" s="6">
        <f t="shared" si="6"/>
        <v>3279.3455980999997</v>
      </c>
      <c r="H80" s="6">
        <f>IFERROR(VLOOKUP(E80,'[1]TD Z22K095'!$B$7:$N$18,'[1]Evolução FOB'!A80,),)/1000</f>
        <v>28.911299999999997</v>
      </c>
      <c r="I80" s="6">
        <f>IFERROR(HLOOKUP(E80,[6]MBR05!$D$2:$AJ$13,8,),)</f>
        <v>916.57858599999963</v>
      </c>
      <c r="J80" s="6">
        <f>IFERROR(VLOOKUP(E80,'[1]TD Z22K260'!$B$7:$N$18,A80,),)/1000</f>
        <v>6.0801099999999986</v>
      </c>
      <c r="K80" s="6">
        <f>IFERROR(HLOOKUP(E80,[6]MBR05!$D$2:$AJ$13,9,),)+IFERROR(HLOOKUP(E80,[6]MBR05!$D$2:$AJ$13,10,),)</f>
        <v>2362.7670121000001</v>
      </c>
    </row>
    <row r="81" spans="1:11" x14ac:dyDescent="0.35">
      <c r="A81">
        <f t="shared" si="5"/>
        <v>6</v>
      </c>
      <c r="B81" t="s">
        <v>36</v>
      </c>
      <c r="C81">
        <v>5</v>
      </c>
      <c r="D81" t="s">
        <v>31</v>
      </c>
      <c r="E81" t="s">
        <v>32</v>
      </c>
      <c r="F81" s="6">
        <f t="shared" si="6"/>
        <v>23.211590000000005</v>
      </c>
      <c r="G81" s="6">
        <f t="shared" si="6"/>
        <v>0</v>
      </c>
      <c r="H81" s="6">
        <f>IFERROR(VLOOKUP(E81,'[1]TD Z22K095'!$B$7:$N$18,'[1]Evolução FOB'!A81,),)/1000</f>
        <v>23.211590000000005</v>
      </c>
      <c r="I81" s="6">
        <f>IFERROR(HLOOKUP(E81,[6]MBR05!$D$2:$AJ$13,8,),)</f>
        <v>0</v>
      </c>
      <c r="J81" s="6">
        <f>IFERROR(VLOOKUP(E81,'[1]TD Z22K260'!$B$7:$N$18,A81,),)/1000</f>
        <v>0</v>
      </c>
      <c r="K81" s="6">
        <f>IFERROR(HLOOKUP(E81,[6]MBR05!$D$2:$AJ$13,9,),)+IFERROR(HLOOKUP(E81,[6]MBR05!$D$2:$AJ$13,10,),)</f>
        <v>0</v>
      </c>
    </row>
    <row r="82" spans="1:11" x14ac:dyDescent="0.35">
      <c r="A82">
        <f t="shared" si="5"/>
        <v>7</v>
      </c>
      <c r="B82" t="s">
        <v>37</v>
      </c>
      <c r="C82">
        <v>6</v>
      </c>
      <c r="D82" t="s">
        <v>10</v>
      </c>
      <c r="E82" t="s">
        <v>11</v>
      </c>
      <c r="F82" s="6">
        <f t="shared" si="6"/>
        <v>0</v>
      </c>
      <c r="G82" s="6">
        <f t="shared" si="6"/>
        <v>0</v>
      </c>
      <c r="H82" s="6">
        <f>IFERROR(VLOOKUP(E82,'[1]TD Z22K095'!$B$7:$N$18,'[1]Evolução FOB'!A82,),)/1000</f>
        <v>0</v>
      </c>
      <c r="I82" s="6">
        <f>IFERROR(HLOOKUP(E82,[6]MBR05!$D$2:$AJ$13,8,),)</f>
        <v>0</v>
      </c>
      <c r="J82" s="6">
        <f>IFERROR(VLOOKUP(E82,'[1]TD Z22K260'!$B$7:$N$18,A82,),)/1000</f>
        <v>0</v>
      </c>
      <c r="K82" s="6">
        <f>IFERROR(HLOOKUP(E82,[6]MBR05!$D$2:$AJ$13,9,),)+IFERROR(HLOOKUP(E82,[6]MBR05!$D$2:$AJ$13,10,),)</f>
        <v>0</v>
      </c>
    </row>
    <row r="83" spans="1:11" x14ac:dyDescent="0.35">
      <c r="A83">
        <f t="shared" si="5"/>
        <v>7</v>
      </c>
      <c r="B83" t="s">
        <v>37</v>
      </c>
      <c r="C83">
        <v>6</v>
      </c>
      <c r="D83" t="s">
        <v>10</v>
      </c>
      <c r="E83" t="s">
        <v>12</v>
      </c>
      <c r="F83" s="6">
        <f t="shared" si="6"/>
        <v>1991.1491300000002</v>
      </c>
      <c r="G83" s="6">
        <f t="shared" si="6"/>
        <v>4544.2644232000011</v>
      </c>
      <c r="H83" s="6">
        <f>IFERROR(VLOOKUP(E83,'[1]TD Z22K095'!$B$7:$N$18,'[1]Evolução FOB'!A83,),)/1000</f>
        <v>433.83578999999997</v>
      </c>
      <c r="I83" s="6">
        <f>IFERROR(HLOOKUP(E83,[7]MBR06!$D$2:$AJ$13,8,),)</f>
        <v>1493.4680801000004</v>
      </c>
      <c r="J83" s="6">
        <f>IFERROR(VLOOKUP(E83,'[1]TD Z22K260'!$B$7:$N$18,A83,),)/1000</f>
        <v>1557.3133400000002</v>
      </c>
      <c r="K83" s="6">
        <f>IFERROR(HLOOKUP(E83,[7]MBR06!$D$2:$AJ$13,9,),)+IFERROR(HLOOKUP(E83,[7]MBR06!$D$2:$AJ$13,10,),)</f>
        <v>3050.7963431000007</v>
      </c>
    </row>
    <row r="84" spans="1:11" x14ac:dyDescent="0.35">
      <c r="A84">
        <f t="shared" si="5"/>
        <v>7</v>
      </c>
      <c r="B84" t="s">
        <v>37</v>
      </c>
      <c r="C84">
        <v>6</v>
      </c>
      <c r="D84" t="s">
        <v>10</v>
      </c>
      <c r="E84" t="s">
        <v>13</v>
      </c>
      <c r="F84" s="6">
        <f t="shared" si="6"/>
        <v>1317.0963800000004</v>
      </c>
      <c r="G84" s="6">
        <f t="shared" si="6"/>
        <v>2427.1981999999975</v>
      </c>
      <c r="H84" s="6">
        <f>IFERROR(VLOOKUP(E84,'[1]TD Z22K095'!$B$7:$N$18,'[1]Evolução FOB'!A84,),)/1000</f>
        <v>0</v>
      </c>
      <c r="I84" s="6">
        <f>IFERROR(HLOOKUP(E84,[7]MBR06!$D$2:$AJ$13,8,),)</f>
        <v>0.4584423999999751</v>
      </c>
      <c r="J84" s="6">
        <f>IFERROR(VLOOKUP(E84,'[1]TD Z22K260'!$B$7:$N$18,A84,),)/1000</f>
        <v>1317.0963800000004</v>
      </c>
      <c r="K84" s="6">
        <f>IFERROR(HLOOKUP(E84,[7]MBR06!$D$2:$AJ$13,9,),)+IFERROR(HLOOKUP(E84,[7]MBR06!$D$2:$AJ$13,10,),)</f>
        <v>2426.7397575999976</v>
      </c>
    </row>
    <row r="85" spans="1:11" x14ac:dyDescent="0.35">
      <c r="A85">
        <f t="shared" si="5"/>
        <v>7</v>
      </c>
      <c r="B85" t="s">
        <v>37</v>
      </c>
      <c r="C85">
        <v>6</v>
      </c>
      <c r="D85" t="s">
        <v>10</v>
      </c>
      <c r="E85" t="s">
        <v>14</v>
      </c>
      <c r="F85" s="6">
        <f t="shared" si="6"/>
        <v>5025.0953599999993</v>
      </c>
      <c r="G85" s="6">
        <f t="shared" si="6"/>
        <v>7135.1352143000058</v>
      </c>
      <c r="H85" s="6">
        <f>IFERROR(VLOOKUP(E85,'[1]TD Z22K095'!$B$7:$N$18,'[1]Evolução FOB'!A85,),)/1000</f>
        <v>1367.5292500000003</v>
      </c>
      <c r="I85" s="6">
        <f>IFERROR(HLOOKUP(E85,[7]MBR06!$D$2:$AJ$13,8,),)</f>
        <v>3337.1458749000003</v>
      </c>
      <c r="J85" s="6">
        <f>IFERROR(VLOOKUP(E85,'[1]TD Z22K260'!$B$7:$N$18,A85,),)/1000</f>
        <v>3657.5661099999988</v>
      </c>
      <c r="K85" s="6">
        <f>IFERROR(HLOOKUP(E85,[7]MBR06!$D$2:$AJ$13,9,),)+IFERROR(HLOOKUP(E85,[7]MBR06!$D$2:$AJ$13,10,),)</f>
        <v>3797.9893394000055</v>
      </c>
    </row>
    <row r="86" spans="1:11" x14ac:dyDescent="0.35">
      <c r="A86">
        <f t="shared" si="5"/>
        <v>7</v>
      </c>
      <c r="B86" t="s">
        <v>37</v>
      </c>
      <c r="C86">
        <v>6</v>
      </c>
      <c r="D86" t="s">
        <v>15</v>
      </c>
      <c r="E86" t="s">
        <v>16</v>
      </c>
      <c r="F86" s="6">
        <f t="shared" si="6"/>
        <v>7077.280610000008</v>
      </c>
      <c r="G86" s="6">
        <f t="shared" si="6"/>
        <v>7255.5736490000027</v>
      </c>
      <c r="H86" s="6">
        <f>IFERROR(VLOOKUP(E86,'[1]TD Z22K095'!$B$7:$N$18,'[1]Evolução FOB'!A86,),)/1000</f>
        <v>4.1421599999999996</v>
      </c>
      <c r="I86" s="6">
        <f>IFERROR(HLOOKUP(E86,[7]MBR06!$D$2:$AJ$13,8,),)</f>
        <v>142.86640499999996</v>
      </c>
      <c r="J86" s="6">
        <f>IFERROR(VLOOKUP(E86,'[1]TD Z22K260'!$B$7:$N$18,A86,),)/1000</f>
        <v>7073.1384500000077</v>
      </c>
      <c r="K86" s="6">
        <f>IFERROR(HLOOKUP(E86,[7]MBR06!$D$2:$AJ$13,9,),)+IFERROR(HLOOKUP(E86,[7]MBR06!$D$2:$AJ$13,10,),)</f>
        <v>7112.7072440000029</v>
      </c>
    </row>
    <row r="87" spans="1:11" x14ac:dyDescent="0.35">
      <c r="A87">
        <f t="shared" si="5"/>
        <v>7</v>
      </c>
      <c r="B87" t="s">
        <v>37</v>
      </c>
      <c r="C87">
        <v>6</v>
      </c>
      <c r="D87" t="s">
        <v>15</v>
      </c>
      <c r="E87" t="s">
        <v>17</v>
      </c>
      <c r="F87" s="6">
        <f t="shared" si="6"/>
        <v>0</v>
      </c>
      <c r="G87" s="6">
        <f t="shared" si="6"/>
        <v>0</v>
      </c>
      <c r="H87" s="6">
        <f>IFERROR(VLOOKUP(E87,'[1]TD Z22K095'!$B$7:$N$18,'[1]Evolução FOB'!A87,),)/1000</f>
        <v>0</v>
      </c>
      <c r="I87" s="6">
        <f>IFERROR(HLOOKUP(E87,[7]MBR06!$D$2:$AJ$13,8,),)</f>
        <v>0</v>
      </c>
      <c r="J87" s="6">
        <f>IFERROR(VLOOKUP(E87,'[1]TD Z22K260'!$B$7:$N$18,A87,),)/1000</f>
        <v>0</v>
      </c>
      <c r="K87" s="6">
        <f>IFERROR(HLOOKUP(E87,[7]MBR06!$D$2:$AJ$13,9,),)+IFERROR(HLOOKUP(E87,[7]MBR06!$D$2:$AJ$13,10,),)</f>
        <v>0</v>
      </c>
    </row>
    <row r="88" spans="1:11" x14ac:dyDescent="0.35">
      <c r="A88">
        <f t="shared" si="5"/>
        <v>7</v>
      </c>
      <c r="B88" t="s">
        <v>37</v>
      </c>
      <c r="C88">
        <v>6</v>
      </c>
      <c r="D88" t="s">
        <v>15</v>
      </c>
      <c r="E88" t="s">
        <v>18</v>
      </c>
      <c r="F88" s="6">
        <f t="shared" si="6"/>
        <v>0</v>
      </c>
      <c r="G88" s="6">
        <f t="shared" si="6"/>
        <v>1669.1605430000002</v>
      </c>
      <c r="H88" s="6">
        <f>IFERROR(VLOOKUP(E88,'[1]TD Z22K095'!$B$7:$N$18,'[1]Evolução FOB'!A88,),)/1000</f>
        <v>0</v>
      </c>
      <c r="I88" s="6">
        <f>IFERROR(HLOOKUP(E88,[7]MBR06!$D$2:$AJ$13,8,),)</f>
        <v>391.6826660000001</v>
      </c>
      <c r="J88" s="6">
        <f>IFERROR(VLOOKUP(E88,'[1]TD Z22K260'!$B$7:$N$18,A88,),)/1000</f>
        <v>0</v>
      </c>
      <c r="K88" s="6">
        <f>IFERROR(HLOOKUP(E88,[7]MBR06!$D$2:$AJ$13,9,),)+IFERROR(HLOOKUP(E88,[7]MBR06!$D$2:$AJ$13,10,),)</f>
        <v>1277.477877</v>
      </c>
    </row>
    <row r="89" spans="1:11" x14ac:dyDescent="0.35">
      <c r="A89">
        <f t="shared" si="5"/>
        <v>7</v>
      </c>
      <c r="B89" t="s">
        <v>37</v>
      </c>
      <c r="C89">
        <v>6</v>
      </c>
      <c r="D89" t="s">
        <v>15</v>
      </c>
      <c r="E89" t="s">
        <v>19</v>
      </c>
      <c r="F89" s="6">
        <f>H89+J89</f>
        <v>0</v>
      </c>
      <c r="G89" s="6">
        <f t="shared" si="6"/>
        <v>0</v>
      </c>
      <c r="H89" s="6">
        <f>IFERROR(VLOOKUP(E89,'[1]TD Z22K095'!$B$7:$N$18,'[1]Evolução FOB'!A89,),)/1000</f>
        <v>0</v>
      </c>
      <c r="I89" s="6">
        <f>IFERROR(HLOOKUP(E89,[7]MBR06!$D$2:$AJ$13,8,),)</f>
        <v>0</v>
      </c>
      <c r="J89" s="6">
        <f>IFERROR(VLOOKUP(E89,'[1]TD Z22K260'!$B$7:$N$18,A89,),)/1000</f>
        <v>0</v>
      </c>
      <c r="K89" s="6">
        <f>IFERROR(HLOOKUP(E89,[7]MBR06!$D$2:$AJ$13,9,),)+IFERROR(HLOOKUP(E89,[7]MBR06!$D$2:$AJ$13,10,),)</f>
        <v>0</v>
      </c>
    </row>
    <row r="90" spans="1:11" x14ac:dyDescent="0.35">
      <c r="A90">
        <f t="shared" si="5"/>
        <v>7</v>
      </c>
      <c r="B90" t="s">
        <v>37</v>
      </c>
      <c r="C90">
        <v>6</v>
      </c>
      <c r="D90" t="s">
        <v>20</v>
      </c>
      <c r="E90" t="s">
        <v>21</v>
      </c>
      <c r="F90" s="6">
        <f t="shared" ref="F90:G105" si="7">H90+J90</f>
        <v>3936.3355499999993</v>
      </c>
      <c r="G90" s="6">
        <f t="shared" si="7"/>
        <v>8137.9140696000159</v>
      </c>
      <c r="H90" s="6">
        <f>IFERROR(VLOOKUP(E90,'[1]TD Z22K095'!$B$7:$N$18,'[1]Evolução FOB'!A90,),)/1000</f>
        <v>32.784419999999997</v>
      </c>
      <c r="I90" s="6">
        <f>IFERROR(HLOOKUP(E90,[7]MBR06!$D$2:$AJ$13,8,),)</f>
        <v>634.75737310000022</v>
      </c>
      <c r="J90" s="6">
        <f>IFERROR(VLOOKUP(E90,'[1]TD Z22K260'!$B$7:$N$18,A90,),)/1000</f>
        <v>3903.5511299999994</v>
      </c>
      <c r="K90" s="6">
        <f>IFERROR(HLOOKUP(E90,[7]MBR06!$D$2:$AJ$13,9,),)+IFERROR(HLOOKUP(E90,[7]MBR06!$D$2:$AJ$13,10,),)</f>
        <v>7503.1566965000156</v>
      </c>
    </row>
    <row r="91" spans="1:11" x14ac:dyDescent="0.35">
      <c r="A91">
        <f t="shared" si="5"/>
        <v>7</v>
      </c>
      <c r="B91" t="s">
        <v>37</v>
      </c>
      <c r="C91">
        <v>6</v>
      </c>
      <c r="D91" t="s">
        <v>20</v>
      </c>
      <c r="E91" t="s">
        <v>22</v>
      </c>
      <c r="F91" s="6">
        <f t="shared" si="7"/>
        <v>2276.7693500000005</v>
      </c>
      <c r="G91" s="6">
        <f t="shared" si="7"/>
        <v>540.42214059999992</v>
      </c>
      <c r="H91" s="6">
        <f>IFERROR(VLOOKUP(E91,'[1]TD Z22K095'!$B$7:$N$18,'[1]Evolução FOB'!A91,),)/1000</f>
        <v>237.80027000000004</v>
      </c>
      <c r="I91" s="6">
        <f>IFERROR(HLOOKUP(E91,[7]MBR06!$D$2:$AJ$13,8,),)</f>
        <v>160.80644099999998</v>
      </c>
      <c r="J91" s="6">
        <f>IFERROR(VLOOKUP(E91,'[1]TD Z22K260'!$B$7:$N$18,A91,),)/1000</f>
        <v>2038.9690800000003</v>
      </c>
      <c r="K91" s="6">
        <f>IFERROR(HLOOKUP(E91,[7]MBR06!$D$2:$AJ$13,9,),)+IFERROR(HLOOKUP(E91,[7]MBR06!$D$2:$AJ$13,10,),)</f>
        <v>379.61569959999997</v>
      </c>
    </row>
    <row r="92" spans="1:11" x14ac:dyDescent="0.35">
      <c r="A92">
        <f t="shared" si="5"/>
        <v>7</v>
      </c>
      <c r="B92" t="s">
        <v>37</v>
      </c>
      <c r="C92">
        <v>6</v>
      </c>
      <c r="D92" t="s">
        <v>20</v>
      </c>
      <c r="E92" t="s">
        <v>23</v>
      </c>
      <c r="F92" s="6">
        <f t="shared" si="7"/>
        <v>0</v>
      </c>
      <c r="G92" s="6">
        <f t="shared" si="7"/>
        <v>542.19675099999995</v>
      </c>
      <c r="H92" s="6">
        <f>IFERROR(VLOOKUP(E92,'[1]TD Z22K095'!$B$7:$N$18,'[1]Evolução FOB'!A92,),)/1000</f>
        <v>0</v>
      </c>
      <c r="I92" s="6">
        <f>IFERROR(HLOOKUP(E92,[7]MBR06!$D$2:$AJ$13,8,),)</f>
        <v>127.96986100000001</v>
      </c>
      <c r="J92" s="6">
        <f>IFERROR(VLOOKUP(E92,'[1]TD Z22K260'!$B$7:$N$18,A92,),)/1000</f>
        <v>0</v>
      </c>
      <c r="K92" s="6">
        <f>IFERROR(HLOOKUP(E92,[7]MBR06!$D$2:$AJ$13,9,),)+IFERROR(HLOOKUP(E92,[7]MBR06!$D$2:$AJ$13,10,),)</f>
        <v>414.22688999999991</v>
      </c>
    </row>
    <row r="93" spans="1:11" x14ac:dyDescent="0.35">
      <c r="A93">
        <f t="shared" si="5"/>
        <v>7</v>
      </c>
      <c r="B93" t="s">
        <v>37</v>
      </c>
      <c r="C93">
        <v>6</v>
      </c>
      <c r="D93" t="s">
        <v>24</v>
      </c>
      <c r="E93" t="s">
        <v>25</v>
      </c>
      <c r="F93" s="6">
        <f t="shared" si="7"/>
        <v>8260.6752200000064</v>
      </c>
      <c r="G93" s="6">
        <f t="shared" si="7"/>
        <v>21643.964169699982</v>
      </c>
      <c r="H93" s="6">
        <f>IFERROR(VLOOKUP(E93,'[1]TD Z22K095'!$B$7:$N$18,'[1]Evolução FOB'!A93,),)/1000</f>
        <v>863.62121999999931</v>
      </c>
      <c r="I93" s="6">
        <f>IFERROR(HLOOKUP(E93,[7]MBR06!$D$2:$AJ$13,8,),)</f>
        <v>5468.8515564999961</v>
      </c>
      <c r="J93" s="6">
        <f>IFERROR(VLOOKUP(E93,'[1]TD Z22K260'!$B$7:$N$18,A93,),)/1000</f>
        <v>7397.0540000000074</v>
      </c>
      <c r="K93" s="6">
        <f>IFERROR(HLOOKUP(E93,[7]MBR06!$D$2:$AJ$13,9,),)+IFERROR(HLOOKUP(E93,[7]MBR06!$D$2:$AJ$13,10,),)</f>
        <v>16175.112613199984</v>
      </c>
    </row>
    <row r="94" spans="1:11" x14ac:dyDescent="0.35">
      <c r="A94">
        <f t="shared" si="5"/>
        <v>7</v>
      </c>
      <c r="B94" t="s">
        <v>37</v>
      </c>
      <c r="C94">
        <v>6</v>
      </c>
      <c r="D94" t="s">
        <v>26</v>
      </c>
      <c r="E94" t="s">
        <v>27</v>
      </c>
      <c r="F94" s="6">
        <f t="shared" si="7"/>
        <v>775.10189000000014</v>
      </c>
      <c r="G94" s="6">
        <f t="shared" si="7"/>
        <v>1231.0745634</v>
      </c>
      <c r="H94" s="6">
        <f>IFERROR(VLOOKUP(E94,'[1]TD Z22K095'!$B$7:$N$18,'[1]Evolução FOB'!A94,),)/1000</f>
        <v>73.447120000000012</v>
      </c>
      <c r="I94" s="6">
        <f>IFERROR(HLOOKUP(E94,[7]MBR06!$D$2:$AJ$13,8,),)</f>
        <v>258.5419273</v>
      </c>
      <c r="J94" s="6">
        <f>IFERROR(VLOOKUP(E94,'[1]TD Z22K260'!$B$7:$N$18,A94,),)/1000</f>
        <v>701.6547700000001</v>
      </c>
      <c r="K94" s="6">
        <f>IFERROR(HLOOKUP(E94,[7]MBR06!$D$2:$AJ$13,9,),)+IFERROR(HLOOKUP(E94,[7]MBR06!$D$2:$AJ$13,10,),)</f>
        <v>972.53263609999999</v>
      </c>
    </row>
    <row r="95" spans="1:11" x14ac:dyDescent="0.35">
      <c r="A95">
        <f t="shared" si="5"/>
        <v>7</v>
      </c>
      <c r="B95" t="s">
        <v>37</v>
      </c>
      <c r="C95">
        <v>6</v>
      </c>
      <c r="D95" t="s">
        <v>26</v>
      </c>
      <c r="E95" t="s">
        <v>28</v>
      </c>
      <c r="F95" s="6">
        <f t="shared" si="7"/>
        <v>131.16460999999998</v>
      </c>
      <c r="G95" s="6">
        <f t="shared" si="7"/>
        <v>988.99773999999991</v>
      </c>
      <c r="H95" s="6">
        <f>IFERROR(VLOOKUP(E95,'[1]TD Z22K095'!$B$7:$N$18,'[1]Evolução FOB'!A95,),)/1000</f>
        <v>0</v>
      </c>
      <c r="I95" s="6">
        <f>IFERROR(HLOOKUP(E95,[7]MBR06!$D$2:$AJ$13,8,),)</f>
        <v>2.0566999999999989</v>
      </c>
      <c r="J95" s="6">
        <f>IFERROR(VLOOKUP(E95,'[1]TD Z22K260'!$B$7:$N$18,A95,),)/1000</f>
        <v>131.16460999999998</v>
      </c>
      <c r="K95" s="6">
        <f>IFERROR(HLOOKUP(E95,[7]MBR06!$D$2:$AJ$13,9,),)+IFERROR(HLOOKUP(E95,[7]MBR06!$D$2:$AJ$13,10,),)</f>
        <v>986.94103999999993</v>
      </c>
    </row>
    <row r="96" spans="1:11" x14ac:dyDescent="0.35">
      <c r="A96">
        <f t="shared" si="5"/>
        <v>7</v>
      </c>
      <c r="B96" t="s">
        <v>37</v>
      </c>
      <c r="C96">
        <v>6</v>
      </c>
      <c r="D96" t="s">
        <v>29</v>
      </c>
      <c r="E96" t="s">
        <v>30</v>
      </c>
      <c r="F96" s="6">
        <f t="shared" si="7"/>
        <v>2002.5457900000004</v>
      </c>
      <c r="G96" s="6">
        <f t="shared" si="7"/>
        <v>3033.7823607999999</v>
      </c>
      <c r="H96" s="6">
        <f>IFERROR(VLOOKUP(E96,'[1]TD Z22K095'!$B$7:$N$18,'[1]Evolução FOB'!A96,),)/1000</f>
        <v>298.05796000000004</v>
      </c>
      <c r="I96" s="6">
        <f>IFERROR(HLOOKUP(E96,[7]MBR06!$D$2:$AJ$13,8,),)</f>
        <v>901.90666069999952</v>
      </c>
      <c r="J96" s="6">
        <f>IFERROR(VLOOKUP(E96,'[1]TD Z22K260'!$B$7:$N$18,A96,),)/1000</f>
        <v>1704.4878300000003</v>
      </c>
      <c r="K96" s="6">
        <f>IFERROR(HLOOKUP(E96,[7]MBR06!$D$2:$AJ$13,9,),)+IFERROR(HLOOKUP(E96,[7]MBR06!$D$2:$AJ$13,10,),)</f>
        <v>2131.8757001000004</v>
      </c>
    </row>
    <row r="97" spans="1:11" x14ac:dyDescent="0.35">
      <c r="A97">
        <f t="shared" si="5"/>
        <v>7</v>
      </c>
      <c r="B97" t="s">
        <v>37</v>
      </c>
      <c r="C97">
        <v>6</v>
      </c>
      <c r="D97" t="s">
        <v>31</v>
      </c>
      <c r="E97" t="s">
        <v>32</v>
      </c>
      <c r="F97" s="6">
        <f t="shared" si="7"/>
        <v>39.022880000000015</v>
      </c>
      <c r="G97" s="6">
        <f t="shared" si="7"/>
        <v>0</v>
      </c>
      <c r="H97" s="6">
        <f>IFERROR(VLOOKUP(E97,'[1]TD Z22K095'!$B$7:$N$18,'[1]Evolução FOB'!A97,),)/1000</f>
        <v>37.201510000000013</v>
      </c>
      <c r="I97" s="6">
        <f>IFERROR(HLOOKUP(E97,[7]MBR06!$D$2:$AJ$13,8,),)</f>
        <v>0</v>
      </c>
      <c r="J97" s="6">
        <f>IFERROR(VLOOKUP(E97,'[1]TD Z22K260'!$B$7:$N$18,A97,),)/1000</f>
        <v>1.8213699999999999</v>
      </c>
      <c r="K97" s="6">
        <f>IFERROR(HLOOKUP(E97,[7]MBR06!$D$2:$AJ$13,9,),)+IFERROR(HLOOKUP(E97,[7]MBR06!$D$2:$AJ$13,10,),)</f>
        <v>0</v>
      </c>
    </row>
    <row r="98" spans="1:11" x14ac:dyDescent="0.35">
      <c r="A98">
        <f t="shared" si="5"/>
        <v>8</v>
      </c>
      <c r="B98" t="s">
        <v>38</v>
      </c>
      <c r="C98">
        <v>7</v>
      </c>
      <c r="D98" t="s">
        <v>10</v>
      </c>
      <c r="E98" t="s">
        <v>11</v>
      </c>
      <c r="F98" s="6">
        <f t="shared" si="7"/>
        <v>0</v>
      </c>
      <c r="G98" s="6">
        <f t="shared" si="7"/>
        <v>0</v>
      </c>
      <c r="H98" s="6">
        <f>IFERROR(VLOOKUP(E98,'[1]TD Z22K095'!$B$7:$N$18,'[1]Evolução FOB'!A98,),)/1000</f>
        <v>0</v>
      </c>
      <c r="I98" s="6">
        <f>IFERROR(HLOOKUP(E98,[8]MBR07!$D$2:$AJ$60,8,),)</f>
        <v>0</v>
      </c>
      <c r="J98" s="6">
        <f>IFERROR(VLOOKUP(E98,'[1]TD Z22K260'!$B$7:$N$18,A98,),)/1000</f>
        <v>0</v>
      </c>
      <c r="K98" s="6">
        <f>IFERROR(HLOOKUP(E98,[8]MBR07!$D$2:$AJ$60,10,),)</f>
        <v>0</v>
      </c>
    </row>
    <row r="99" spans="1:11" x14ac:dyDescent="0.35">
      <c r="A99">
        <f t="shared" si="5"/>
        <v>8</v>
      </c>
      <c r="B99" t="s">
        <v>38</v>
      </c>
      <c r="C99">
        <v>7</v>
      </c>
      <c r="D99" t="s">
        <v>10</v>
      </c>
      <c r="E99" t="s">
        <v>12</v>
      </c>
      <c r="F99" s="6">
        <f t="shared" si="7"/>
        <v>1703.8932900000002</v>
      </c>
      <c r="G99" s="6">
        <f t="shared" si="7"/>
        <v>3430.4737715708297</v>
      </c>
      <c r="H99" s="6">
        <f>IFERROR(VLOOKUP(E99,'[1]TD Z22K095'!$B$7:$N$18,'[1]Evolução FOB'!A99,),)/1000</f>
        <v>373.99627000000004</v>
      </c>
      <c r="I99" s="6">
        <f>IFERROR(HLOOKUP(E99,[8]MBR07!$D$2:$AJ$60,8,),)</f>
        <v>1126.4221104999999</v>
      </c>
      <c r="J99" s="6">
        <f>IFERROR(VLOOKUP(E99,'[1]TD Z22K260'!$B$7:$N$18,A99,),)/1000</f>
        <v>1329.8970200000001</v>
      </c>
      <c r="K99" s="6">
        <f>IFERROR(HLOOKUP(E99,[8]MBR07!$D$2:$AJ$60,10,),)</f>
        <v>2304.0516610708296</v>
      </c>
    </row>
    <row r="100" spans="1:11" x14ac:dyDescent="0.35">
      <c r="A100">
        <f t="shared" si="5"/>
        <v>8</v>
      </c>
      <c r="B100" t="s">
        <v>38</v>
      </c>
      <c r="C100">
        <v>7</v>
      </c>
      <c r="D100" t="s">
        <v>10</v>
      </c>
      <c r="E100" t="s">
        <v>13</v>
      </c>
      <c r="F100" s="6">
        <f t="shared" si="7"/>
        <v>1375.8372599999991</v>
      </c>
      <c r="G100" s="6">
        <f t="shared" si="7"/>
        <v>2253.3018600000023</v>
      </c>
      <c r="H100" s="6">
        <f>IFERROR(VLOOKUP(E100,'[1]TD Z22K095'!$B$7:$N$18,'[1]Evolução FOB'!A100,),)/1000</f>
        <v>0</v>
      </c>
      <c r="I100" s="6">
        <f>IFERROR(HLOOKUP(E100,[8]MBR07!$D$2:$AJ$60,8,),)</f>
        <v>56.856921299999996</v>
      </c>
      <c r="J100" s="6">
        <f>IFERROR(VLOOKUP(E100,'[1]TD Z22K260'!$B$7:$N$18,A100,),)/1000</f>
        <v>1375.8372599999991</v>
      </c>
      <c r="K100" s="6">
        <f>IFERROR(HLOOKUP(E100,[8]MBR07!$D$2:$AJ$60,10,),)</f>
        <v>2196.4449387000022</v>
      </c>
    </row>
    <row r="101" spans="1:11" x14ac:dyDescent="0.35">
      <c r="A101">
        <f t="shared" si="5"/>
        <v>8</v>
      </c>
      <c r="B101" t="s">
        <v>38</v>
      </c>
      <c r="C101">
        <v>7</v>
      </c>
      <c r="D101" t="s">
        <v>10</v>
      </c>
      <c r="E101" t="s">
        <v>14</v>
      </c>
      <c r="F101" s="6">
        <f t="shared" si="7"/>
        <v>5982.1621400000004</v>
      </c>
      <c r="G101" s="6">
        <f t="shared" si="7"/>
        <v>4376.0485611339991</v>
      </c>
      <c r="H101" s="6">
        <f>IFERROR(VLOOKUP(E101,'[1]TD Z22K095'!$B$7:$N$18,'[1]Evolução FOB'!A101,),)/1000</f>
        <v>2431.3067200000005</v>
      </c>
      <c r="I101" s="6">
        <f>IFERROR(HLOOKUP(E101,[8]MBR07!$D$2:$AJ$60,8,),)</f>
        <v>4134.2586984999962</v>
      </c>
      <c r="J101" s="6">
        <f>IFERROR(VLOOKUP(E101,'[1]TD Z22K260'!$B$7:$N$18,A101,),)/1000</f>
        <v>3550.8554199999999</v>
      </c>
      <c r="K101" s="6">
        <f>IFERROR(HLOOKUP(E101,[8]MBR07!$D$2:$AJ$60,10,),)</f>
        <v>241.78986263400293</v>
      </c>
    </row>
    <row r="102" spans="1:11" x14ac:dyDescent="0.35">
      <c r="A102">
        <f t="shared" si="5"/>
        <v>8</v>
      </c>
      <c r="B102" t="s">
        <v>38</v>
      </c>
      <c r="C102">
        <v>7</v>
      </c>
      <c r="D102" t="s">
        <v>15</v>
      </c>
      <c r="E102" t="s">
        <v>16</v>
      </c>
      <c r="F102" s="6">
        <f t="shared" si="7"/>
        <v>8801.7079900000044</v>
      </c>
      <c r="G102" s="6">
        <f t="shared" si="7"/>
        <v>3569.9157860020082</v>
      </c>
      <c r="H102" s="6">
        <f>IFERROR(VLOOKUP(E102,'[1]TD Z22K095'!$B$7:$N$18,'[1]Evolução FOB'!A102,),)/1000</f>
        <v>51.672109999999996</v>
      </c>
      <c r="I102" s="6">
        <f>IFERROR(HLOOKUP(E102,[8]MBR07!$D$2:$AJ$60,8,),)</f>
        <v>982.21154749999994</v>
      </c>
      <c r="J102" s="6">
        <f>IFERROR(VLOOKUP(E102,'[1]TD Z22K260'!$B$7:$N$18,A102,),)/1000</f>
        <v>8750.0358800000049</v>
      </c>
      <c r="K102" s="6">
        <f>IFERROR(HLOOKUP(E102,[8]MBR07!$D$2:$AJ$60,10,),)</f>
        <v>2587.7042385020081</v>
      </c>
    </row>
    <row r="103" spans="1:11" x14ac:dyDescent="0.35">
      <c r="A103">
        <f t="shared" si="5"/>
        <v>8</v>
      </c>
      <c r="B103" t="s">
        <v>38</v>
      </c>
      <c r="C103">
        <v>7</v>
      </c>
      <c r="D103" t="s">
        <v>15</v>
      </c>
      <c r="E103" t="s">
        <v>17</v>
      </c>
      <c r="F103" s="6">
        <f t="shared" si="7"/>
        <v>0</v>
      </c>
      <c r="G103" s="6">
        <f t="shared" si="7"/>
        <v>0</v>
      </c>
      <c r="H103" s="6">
        <f>IFERROR(VLOOKUP(E103,'[1]TD Z22K095'!$B$7:$N$18,'[1]Evolução FOB'!A103,),)/1000</f>
        <v>0</v>
      </c>
      <c r="I103" s="6">
        <f>IFERROR(HLOOKUP(E103,[8]MBR07!$D$2:$AJ$60,8,),)</f>
        <v>0</v>
      </c>
      <c r="J103" s="6">
        <f>IFERROR(VLOOKUP(E103,'[1]TD Z22K260'!$B$7:$N$18,A103,),)/1000</f>
        <v>0</v>
      </c>
      <c r="K103" s="6">
        <f>IFERROR(HLOOKUP(E103,[8]MBR07!$D$2:$AJ$60,10,),)</f>
        <v>0</v>
      </c>
    </row>
    <row r="104" spans="1:11" x14ac:dyDescent="0.35">
      <c r="A104">
        <f t="shared" si="5"/>
        <v>8</v>
      </c>
      <c r="B104" t="s">
        <v>38</v>
      </c>
      <c r="C104">
        <v>7</v>
      </c>
      <c r="D104" t="s">
        <v>15</v>
      </c>
      <c r="E104" t="s">
        <v>18</v>
      </c>
      <c r="F104" s="6">
        <f t="shared" si="7"/>
        <v>0</v>
      </c>
      <c r="G104" s="6">
        <f t="shared" si="7"/>
        <v>1647.5240800000001</v>
      </c>
      <c r="H104" s="6">
        <f>IFERROR(VLOOKUP(E104,'[1]TD Z22K095'!$B$7:$N$18,'[1]Evolução FOB'!A104,),)/1000</f>
        <v>0</v>
      </c>
      <c r="I104" s="6">
        <f>IFERROR(HLOOKUP(E104,[8]MBR07!$D$2:$AJ$60,8,),)</f>
        <v>572.97850400000016</v>
      </c>
      <c r="J104" s="6">
        <f>IFERROR(VLOOKUP(E104,'[1]TD Z22K260'!$B$7:$N$18,A104,),)/1000</f>
        <v>0</v>
      </c>
      <c r="K104" s="6">
        <f>IFERROR(HLOOKUP(E104,[8]MBR07!$D$2:$AJ$60,10,),)</f>
        <v>1074.545576</v>
      </c>
    </row>
    <row r="105" spans="1:11" x14ac:dyDescent="0.35">
      <c r="A105">
        <f t="shared" si="5"/>
        <v>8</v>
      </c>
      <c r="B105" t="s">
        <v>38</v>
      </c>
      <c r="C105">
        <v>7</v>
      </c>
      <c r="D105" t="s">
        <v>15</v>
      </c>
      <c r="E105" t="s">
        <v>19</v>
      </c>
      <c r="F105" s="6">
        <f>H105+J105</f>
        <v>0</v>
      </c>
      <c r="G105" s="6">
        <f t="shared" si="7"/>
        <v>0</v>
      </c>
      <c r="H105" s="6">
        <f>IFERROR(VLOOKUP(E105,'[1]TD Z22K095'!$B$7:$N$18,'[1]Evolução FOB'!A105,),)/1000</f>
        <v>0</v>
      </c>
      <c r="I105" s="6">
        <f>IFERROR(HLOOKUP(E105,[8]MBR07!$D$2:$AJ$60,8,),)</f>
        <v>0</v>
      </c>
      <c r="J105" s="6">
        <f>IFERROR(VLOOKUP(E105,'[1]TD Z22K260'!$B$7:$N$18,A105,),)/1000</f>
        <v>0</v>
      </c>
      <c r="K105" s="6">
        <f>IFERROR(HLOOKUP(E105,[8]MBR07!$D$2:$AJ$60,10,),)</f>
        <v>0</v>
      </c>
    </row>
    <row r="106" spans="1:11" x14ac:dyDescent="0.35">
      <c r="A106">
        <f t="shared" si="5"/>
        <v>8</v>
      </c>
      <c r="B106" t="s">
        <v>38</v>
      </c>
      <c r="C106">
        <v>7</v>
      </c>
      <c r="D106" t="s">
        <v>20</v>
      </c>
      <c r="E106" t="s">
        <v>21</v>
      </c>
      <c r="F106" s="6">
        <f t="shared" ref="F106:G121" si="8">H106+J106</f>
        <v>3599.2354099999993</v>
      </c>
      <c r="G106" s="6">
        <f t="shared" si="8"/>
        <v>3192.0879301830555</v>
      </c>
      <c r="H106" s="6">
        <f>IFERROR(VLOOKUP(E106,'[1]TD Z22K095'!$B$7:$N$18,'[1]Evolução FOB'!A106,),)/1000</f>
        <v>247.66521999999995</v>
      </c>
      <c r="I106" s="6">
        <f>IFERROR(HLOOKUP(E106,[8]MBR07!$D$2:$AJ$60,8,),)</f>
        <v>497.62221890000023</v>
      </c>
      <c r="J106" s="6">
        <f>IFERROR(VLOOKUP(E106,'[1]TD Z22K260'!$B$7:$N$18,A106,),)/1000</f>
        <v>3351.5701899999995</v>
      </c>
      <c r="K106" s="6">
        <f>IFERROR(HLOOKUP(E106,[8]MBR07!$D$2:$AJ$60,10,),)</f>
        <v>2694.465711283055</v>
      </c>
    </row>
    <row r="107" spans="1:11" x14ac:dyDescent="0.35">
      <c r="A107">
        <f t="shared" si="5"/>
        <v>8</v>
      </c>
      <c r="B107" t="s">
        <v>38</v>
      </c>
      <c r="C107">
        <v>7</v>
      </c>
      <c r="D107" t="s">
        <v>20</v>
      </c>
      <c r="E107" t="s">
        <v>22</v>
      </c>
      <c r="F107" s="6">
        <f t="shared" si="8"/>
        <v>2951.4840599999998</v>
      </c>
      <c r="G107" s="6">
        <f t="shared" si="8"/>
        <v>518.09730201787681</v>
      </c>
      <c r="H107" s="6">
        <f>IFERROR(VLOOKUP(E107,'[1]TD Z22K095'!$B$7:$N$18,'[1]Evolução FOB'!A107,),)/1000</f>
        <v>713.21604000000002</v>
      </c>
      <c r="I107" s="6">
        <f>IFERROR(HLOOKUP(E107,[8]MBR07!$D$2:$AJ$60,8,),)</f>
        <v>392.5579856999999</v>
      </c>
      <c r="J107" s="6">
        <f>IFERROR(VLOOKUP(E107,'[1]TD Z22K260'!$B$7:$N$18,A107,),)/1000</f>
        <v>2238.2680199999995</v>
      </c>
      <c r="K107" s="6">
        <f>IFERROR(HLOOKUP(E107,[8]MBR07!$D$2:$AJ$60,10,),)</f>
        <v>125.53931631787691</v>
      </c>
    </row>
    <row r="108" spans="1:11" x14ac:dyDescent="0.35">
      <c r="A108">
        <f t="shared" si="5"/>
        <v>8</v>
      </c>
      <c r="B108" t="s">
        <v>38</v>
      </c>
      <c r="C108">
        <v>7</v>
      </c>
      <c r="D108" t="s">
        <v>20</v>
      </c>
      <c r="E108" t="s">
        <v>23</v>
      </c>
      <c r="F108" s="6">
        <f t="shared" si="8"/>
        <v>0</v>
      </c>
      <c r="G108" s="6">
        <f t="shared" si="8"/>
        <v>706.91614500000003</v>
      </c>
      <c r="H108" s="6">
        <f>IFERROR(VLOOKUP(E108,'[1]TD Z22K095'!$B$7:$N$18,'[1]Evolução FOB'!A108,),)/1000</f>
        <v>0</v>
      </c>
      <c r="I108" s="6">
        <f>IFERROR(HLOOKUP(E108,[8]MBR07!$D$2:$AJ$60,8,),)</f>
        <v>162.87072000000001</v>
      </c>
      <c r="J108" s="6">
        <f>IFERROR(VLOOKUP(E108,'[1]TD Z22K260'!$B$7:$N$18,A108,),)/1000</f>
        <v>0</v>
      </c>
      <c r="K108" s="6">
        <f>IFERROR(HLOOKUP(E108,[8]MBR07!$D$2:$AJ$60,10,),)</f>
        <v>544.04542500000002</v>
      </c>
    </row>
    <row r="109" spans="1:11" x14ac:dyDescent="0.35">
      <c r="A109">
        <f t="shared" si="5"/>
        <v>8</v>
      </c>
      <c r="B109" t="s">
        <v>38</v>
      </c>
      <c r="C109">
        <v>7</v>
      </c>
      <c r="D109" t="s">
        <v>24</v>
      </c>
      <c r="E109" t="s">
        <v>25</v>
      </c>
      <c r="F109" s="6">
        <f t="shared" si="8"/>
        <v>11041.736039999998</v>
      </c>
      <c r="G109" s="6">
        <f t="shared" si="8"/>
        <v>7421.6086812650492</v>
      </c>
      <c r="H109" s="6">
        <f>IFERROR(VLOOKUP(E109,'[1]TD Z22K095'!$B$7:$N$18,'[1]Evolução FOB'!A109,),)/1000</f>
        <v>2596.086029999999</v>
      </c>
      <c r="I109" s="6">
        <f>IFERROR(HLOOKUP(E109,[8]MBR07!$D$2:$AJ$60,8,),)</f>
        <v>4668.8279226999975</v>
      </c>
      <c r="J109" s="6">
        <f>IFERROR(VLOOKUP(E109,'[1]TD Z22K260'!$B$7:$N$18,A109,),)/1000</f>
        <v>8445.6500099999994</v>
      </c>
      <c r="K109" s="6">
        <f>IFERROR(HLOOKUP(E109,[8]MBR07!$D$2:$AJ$60,10,),)</f>
        <v>2752.7807585650517</v>
      </c>
    </row>
    <row r="110" spans="1:11" x14ac:dyDescent="0.35">
      <c r="A110">
        <f t="shared" si="5"/>
        <v>8</v>
      </c>
      <c r="B110" t="s">
        <v>38</v>
      </c>
      <c r="C110">
        <v>7</v>
      </c>
      <c r="D110" t="s">
        <v>26</v>
      </c>
      <c r="E110" t="s">
        <v>27</v>
      </c>
      <c r="F110" s="6">
        <f t="shared" si="8"/>
        <v>1324.2636700000003</v>
      </c>
      <c r="G110" s="6">
        <f t="shared" si="8"/>
        <v>766.27020712075603</v>
      </c>
      <c r="H110" s="6">
        <f>IFERROR(VLOOKUP(E110,'[1]TD Z22K095'!$B$7:$N$18,'[1]Evolução FOB'!A110,),)/1000</f>
        <v>292.98159000000004</v>
      </c>
      <c r="I110" s="6">
        <f>IFERROR(HLOOKUP(E110,[8]MBR07!$D$2:$AJ$60,8,),)</f>
        <v>235.58937890000001</v>
      </c>
      <c r="J110" s="6">
        <f>IFERROR(VLOOKUP(E110,'[1]TD Z22K260'!$B$7:$N$18,A110,),)/1000</f>
        <v>1031.2820800000002</v>
      </c>
      <c r="K110" s="6">
        <f>IFERROR(HLOOKUP(E110,[8]MBR07!$D$2:$AJ$60,10,),)</f>
        <v>530.68082822075598</v>
      </c>
    </row>
    <row r="111" spans="1:11" x14ac:dyDescent="0.35">
      <c r="A111">
        <f t="shared" si="5"/>
        <v>8</v>
      </c>
      <c r="B111" t="s">
        <v>38</v>
      </c>
      <c r="C111">
        <v>7</v>
      </c>
      <c r="D111" t="s">
        <v>26</v>
      </c>
      <c r="E111" t="s">
        <v>28</v>
      </c>
      <c r="F111" s="6">
        <f t="shared" si="8"/>
        <v>765.83552999999984</v>
      </c>
      <c r="G111" s="6">
        <f t="shared" si="8"/>
        <v>697.40592566861415</v>
      </c>
      <c r="H111" s="6">
        <f>IFERROR(VLOOKUP(E111,'[1]TD Z22K095'!$B$7:$N$18,'[1]Evolução FOB'!A111,),)/1000</f>
        <v>42.987139999999997</v>
      </c>
      <c r="I111" s="6">
        <f>IFERROR(HLOOKUP(E111,[8]MBR07!$D$2:$AJ$60,8,),)</f>
        <v>-1.8189894035458565E-15</v>
      </c>
      <c r="J111" s="6">
        <f>IFERROR(VLOOKUP(E111,'[1]TD Z22K260'!$B$7:$N$18,A111,),)/1000</f>
        <v>722.84838999999988</v>
      </c>
      <c r="K111" s="6">
        <f>IFERROR(HLOOKUP(E111,[8]MBR07!$D$2:$AJ$60,10,),)</f>
        <v>697.40592566861415</v>
      </c>
    </row>
    <row r="112" spans="1:11" x14ac:dyDescent="0.35">
      <c r="A112">
        <f t="shared" si="5"/>
        <v>8</v>
      </c>
      <c r="B112" t="s">
        <v>38</v>
      </c>
      <c r="C112">
        <v>7</v>
      </c>
      <c r="D112" t="s">
        <v>29</v>
      </c>
      <c r="E112" t="s">
        <v>30</v>
      </c>
      <c r="F112" s="6">
        <f t="shared" si="8"/>
        <v>2527.1159699999998</v>
      </c>
      <c r="G112" s="6">
        <f t="shared" si="8"/>
        <v>2914.7603247141842</v>
      </c>
      <c r="H112" s="6">
        <f>IFERROR(VLOOKUP(E112,'[1]TD Z22K095'!$B$7:$N$18,'[1]Evolução FOB'!A112,),)/1000</f>
        <v>450.74868999999995</v>
      </c>
      <c r="I112" s="6">
        <f>IFERROR(HLOOKUP(E112,[8]MBR07!$D$2:$AJ$60,8,),)</f>
        <v>882.54323279999949</v>
      </c>
      <c r="J112" s="6">
        <f>IFERROR(VLOOKUP(E112,'[1]TD Z22K260'!$B$7:$N$18,A112,),)/1000</f>
        <v>2076.3672799999999</v>
      </c>
      <c r="K112" s="6">
        <f>IFERROR(HLOOKUP(E112,[8]MBR07!$D$2:$AJ$60,10,),)</f>
        <v>2032.2170919141849</v>
      </c>
    </row>
    <row r="113" spans="1:11" x14ac:dyDescent="0.35">
      <c r="A113">
        <f t="shared" si="5"/>
        <v>8</v>
      </c>
      <c r="B113" t="s">
        <v>38</v>
      </c>
      <c r="C113">
        <v>7</v>
      </c>
      <c r="D113" t="s">
        <v>31</v>
      </c>
      <c r="E113" t="s">
        <v>32</v>
      </c>
      <c r="F113" s="6">
        <f t="shared" si="8"/>
        <v>18.301830000000006</v>
      </c>
      <c r="G113" s="6">
        <f t="shared" si="8"/>
        <v>0</v>
      </c>
      <c r="H113" s="6">
        <f>IFERROR(VLOOKUP(E113,'[1]TD Z22K095'!$B$7:$N$18,'[1]Evolução FOB'!A113,),)/1000</f>
        <v>18.129140000000007</v>
      </c>
      <c r="I113" s="6">
        <f>IFERROR(HLOOKUP(E113,[8]MBR07!$D$2:$AJ$60,8,),)</f>
        <v>0</v>
      </c>
      <c r="J113" s="6">
        <f>IFERROR(VLOOKUP(E113,'[1]TD Z22K260'!$B$7:$N$18,A113,),)/1000</f>
        <v>0.17269000000000001</v>
      </c>
      <c r="K113" s="6">
        <f>IFERROR(HLOOKUP(E113,[8]MBR07!$D$2:$AJ$60,10,),)</f>
        <v>0</v>
      </c>
    </row>
    <row r="114" spans="1:11" x14ac:dyDescent="0.35">
      <c r="A114">
        <v>9</v>
      </c>
      <c r="B114" t="s">
        <v>39</v>
      </c>
      <c r="C114">
        <v>8</v>
      </c>
      <c r="D114" t="s">
        <v>10</v>
      </c>
      <c r="E114" t="s">
        <v>11</v>
      </c>
      <c r="F114" s="6">
        <f t="shared" si="8"/>
        <v>0</v>
      </c>
      <c r="G114" s="6">
        <f t="shared" si="8"/>
        <v>0</v>
      </c>
      <c r="H114" s="6">
        <f>IFERROR(VLOOKUP(E114,'[1]TD Z22K095'!$B$7:$N$18,'[1]Evolução FOB'!A114,),)/1000</f>
        <v>0</v>
      </c>
      <c r="I114" s="6">
        <f>IFERROR(HLOOKUP(E114,[8]MBR07!$D$2:$AJ$60,8,),)</f>
        <v>0</v>
      </c>
      <c r="J114" s="6">
        <f>IFERROR(VLOOKUP(E114,'[1]TD Z22K260'!$B$7:$N$18,A114,),)/1000</f>
        <v>0</v>
      </c>
      <c r="K114" s="6">
        <f>IFERROR(HLOOKUP(E114,[8]MBR07!$D$2:$AJ$60,10,),)</f>
        <v>0</v>
      </c>
    </row>
    <row r="115" spans="1:11" x14ac:dyDescent="0.35">
      <c r="A115">
        <v>9</v>
      </c>
      <c r="B115" t="s">
        <v>39</v>
      </c>
      <c r="C115">
        <v>8</v>
      </c>
      <c r="D115" t="s">
        <v>10</v>
      </c>
      <c r="E115" t="s">
        <v>12</v>
      </c>
      <c r="F115" s="6">
        <f t="shared" si="8"/>
        <v>12720.707920000003</v>
      </c>
      <c r="G115" s="6">
        <f t="shared" si="8"/>
        <v>3430.4737715708297</v>
      </c>
      <c r="H115" s="6">
        <f>IFERROR(VLOOKUP(E115,'[1]TD Z22K095'!$B$7:$N$18,'[1]Evolução FOB'!A115,),)/1000</f>
        <v>1686.0719199999999</v>
      </c>
      <c r="I115" s="6">
        <f>IFERROR(HLOOKUP(E115,[8]MBR07!$D$2:$AJ$60,8,),)</f>
        <v>1126.4221104999999</v>
      </c>
      <c r="J115" s="6">
        <f>IFERROR(VLOOKUP(E115,'[1]TD Z22K260'!$B$7:$N$18,A115,),)/1000</f>
        <v>11034.636000000002</v>
      </c>
      <c r="K115" s="6">
        <f>IFERROR(HLOOKUP(E115,[8]MBR07!$D$2:$AJ$60,10,),)</f>
        <v>2304.0516610708296</v>
      </c>
    </row>
    <row r="116" spans="1:11" x14ac:dyDescent="0.35">
      <c r="A116">
        <v>9</v>
      </c>
      <c r="B116" t="s">
        <v>39</v>
      </c>
      <c r="C116">
        <v>8</v>
      </c>
      <c r="D116" t="s">
        <v>10</v>
      </c>
      <c r="E116" t="s">
        <v>13</v>
      </c>
      <c r="F116" s="6">
        <f t="shared" si="8"/>
        <v>15331.830419999991</v>
      </c>
      <c r="G116" s="6">
        <f t="shared" si="8"/>
        <v>2253.3018600000023</v>
      </c>
      <c r="H116" s="6">
        <f>IFERROR(VLOOKUP(E116,'[1]TD Z22K095'!$B$7:$N$18,'[1]Evolução FOB'!A116,),)/1000</f>
        <v>0</v>
      </c>
      <c r="I116" s="6">
        <f>IFERROR(HLOOKUP(E116,[8]MBR07!$D$2:$AJ$60,8,),)</f>
        <v>56.856921299999996</v>
      </c>
      <c r="J116" s="6">
        <f>IFERROR(VLOOKUP(E116,'[1]TD Z22K260'!$B$7:$N$18,A116,),)/1000</f>
        <v>15331.830419999991</v>
      </c>
      <c r="K116" s="6">
        <f>IFERROR(HLOOKUP(E116,[8]MBR07!$D$2:$AJ$60,10,),)</f>
        <v>2196.4449387000022</v>
      </c>
    </row>
    <row r="117" spans="1:11" x14ac:dyDescent="0.35">
      <c r="A117">
        <v>9</v>
      </c>
      <c r="B117" t="s">
        <v>39</v>
      </c>
      <c r="C117">
        <v>8</v>
      </c>
      <c r="D117" t="s">
        <v>10</v>
      </c>
      <c r="E117" t="s">
        <v>14</v>
      </c>
      <c r="F117" s="6">
        <f t="shared" si="8"/>
        <v>33880.546440000006</v>
      </c>
      <c r="G117" s="6">
        <f t="shared" si="8"/>
        <v>4376.0485611339991</v>
      </c>
      <c r="H117" s="6">
        <f>IFERROR(VLOOKUP(E117,'[1]TD Z22K095'!$B$7:$N$18,'[1]Evolução FOB'!A117,),)/1000</f>
        <v>6082.3085200000005</v>
      </c>
      <c r="I117" s="6">
        <f>IFERROR(HLOOKUP(E117,[8]MBR07!$D$2:$AJ$60,8,),)</f>
        <v>4134.2586984999962</v>
      </c>
      <c r="J117" s="6">
        <f>IFERROR(VLOOKUP(E117,'[1]TD Z22K260'!$B$7:$N$18,A117,),)/1000</f>
        <v>27798.237920000003</v>
      </c>
      <c r="K117" s="6">
        <f>IFERROR(HLOOKUP(E117,[8]MBR07!$D$2:$AJ$60,10,),)</f>
        <v>241.78986263400293</v>
      </c>
    </row>
    <row r="118" spans="1:11" x14ac:dyDescent="0.35">
      <c r="A118">
        <v>9</v>
      </c>
      <c r="B118" t="s">
        <v>39</v>
      </c>
      <c r="C118">
        <v>8</v>
      </c>
      <c r="D118" t="s">
        <v>15</v>
      </c>
      <c r="E118" t="s">
        <v>16</v>
      </c>
      <c r="F118" s="6">
        <f t="shared" si="8"/>
        <v>60366.095670000039</v>
      </c>
      <c r="G118" s="6">
        <f t="shared" si="8"/>
        <v>3569.9157860020082</v>
      </c>
      <c r="H118" s="6">
        <f>IFERROR(VLOOKUP(E118,'[1]TD Z22K095'!$B$7:$N$18,'[1]Evolução FOB'!A118,),)/1000</f>
        <v>25.0335</v>
      </c>
      <c r="I118" s="6">
        <f>IFERROR(HLOOKUP(E118,[8]MBR07!$D$2:$AJ$60,8,),)</f>
        <v>982.21154749999994</v>
      </c>
      <c r="J118" s="6">
        <f>IFERROR(VLOOKUP(E118,'[1]TD Z22K260'!$B$7:$N$18,A118,),)/1000</f>
        <v>60341.062170000041</v>
      </c>
      <c r="K118" s="6">
        <f>IFERROR(HLOOKUP(E118,[8]MBR07!$D$2:$AJ$60,10,),)</f>
        <v>2587.7042385020081</v>
      </c>
    </row>
    <row r="119" spans="1:11" x14ac:dyDescent="0.35">
      <c r="A119">
        <v>9</v>
      </c>
      <c r="B119" t="s">
        <v>39</v>
      </c>
      <c r="C119">
        <v>8</v>
      </c>
      <c r="D119" t="s">
        <v>15</v>
      </c>
      <c r="E119" t="s">
        <v>17</v>
      </c>
      <c r="F119" s="6">
        <f t="shared" si="8"/>
        <v>0</v>
      </c>
      <c r="G119" s="6">
        <f t="shared" si="8"/>
        <v>0</v>
      </c>
      <c r="H119" s="6">
        <f>IFERROR(VLOOKUP(E119,'[1]TD Z22K095'!$B$7:$N$18,'[1]Evolução FOB'!A119,),)/1000</f>
        <v>0</v>
      </c>
      <c r="I119" s="6">
        <f>IFERROR(HLOOKUP(E119,[8]MBR07!$D$2:$AJ$60,8,),)</f>
        <v>0</v>
      </c>
      <c r="J119" s="6">
        <f>IFERROR(VLOOKUP(E119,'[1]TD Z22K260'!$B$7:$N$18,A119,),)/1000</f>
        <v>0</v>
      </c>
      <c r="K119" s="6">
        <f>IFERROR(HLOOKUP(E119,[8]MBR07!$D$2:$AJ$60,10,),)</f>
        <v>0</v>
      </c>
    </row>
    <row r="120" spans="1:11" x14ac:dyDescent="0.35">
      <c r="A120">
        <v>9</v>
      </c>
      <c r="B120" t="s">
        <v>39</v>
      </c>
      <c r="C120">
        <v>8</v>
      </c>
      <c r="D120" t="s">
        <v>15</v>
      </c>
      <c r="E120" t="s">
        <v>18</v>
      </c>
      <c r="F120" s="6">
        <f t="shared" si="8"/>
        <v>0</v>
      </c>
      <c r="G120" s="6">
        <f t="shared" si="8"/>
        <v>1647.5240800000001</v>
      </c>
      <c r="H120" s="6">
        <f>IFERROR(VLOOKUP(E120,'[1]TD Z22K095'!$B$7:$N$18,'[1]Evolução FOB'!A120,),)/1000</f>
        <v>0</v>
      </c>
      <c r="I120" s="6">
        <f>IFERROR(HLOOKUP(E120,[8]MBR07!$D$2:$AJ$60,8,),)</f>
        <v>572.97850400000016</v>
      </c>
      <c r="J120" s="6">
        <f>IFERROR(VLOOKUP(E120,'[1]TD Z22K260'!$B$7:$N$18,A120,),)/1000</f>
        <v>0</v>
      </c>
      <c r="K120" s="6">
        <f>IFERROR(HLOOKUP(E120,[8]MBR07!$D$2:$AJ$60,10,),)</f>
        <v>1074.545576</v>
      </c>
    </row>
    <row r="121" spans="1:11" x14ac:dyDescent="0.35">
      <c r="A121">
        <v>9</v>
      </c>
      <c r="B121" t="s">
        <v>39</v>
      </c>
      <c r="C121">
        <v>8</v>
      </c>
      <c r="D121" t="s">
        <v>15</v>
      </c>
      <c r="E121" t="s">
        <v>19</v>
      </c>
      <c r="F121" s="6">
        <f>H121+J121</f>
        <v>0</v>
      </c>
      <c r="G121" s="6">
        <f t="shared" si="8"/>
        <v>0</v>
      </c>
      <c r="H121" s="6">
        <f>IFERROR(VLOOKUP(E121,'[1]TD Z22K095'!$B$7:$N$18,'[1]Evolução FOB'!A121,),)/1000</f>
        <v>0</v>
      </c>
      <c r="I121" s="6">
        <f>IFERROR(HLOOKUP(E121,[8]MBR07!$D$2:$AJ$60,8,),)</f>
        <v>0</v>
      </c>
      <c r="J121" s="6">
        <f>IFERROR(VLOOKUP(E121,'[1]TD Z22K260'!$B$7:$N$18,A121,),)/1000</f>
        <v>0</v>
      </c>
      <c r="K121" s="6">
        <f>IFERROR(HLOOKUP(E121,[8]MBR07!$D$2:$AJ$60,10,),)</f>
        <v>0</v>
      </c>
    </row>
    <row r="122" spans="1:11" x14ac:dyDescent="0.35">
      <c r="A122">
        <v>9</v>
      </c>
      <c r="B122" t="s">
        <v>39</v>
      </c>
      <c r="C122">
        <v>8</v>
      </c>
      <c r="D122" t="s">
        <v>20</v>
      </c>
      <c r="E122" t="s">
        <v>21</v>
      </c>
      <c r="F122" s="6">
        <f t="shared" ref="F122:G137" si="9">H122+J122</f>
        <v>34719.838220000012</v>
      </c>
      <c r="G122" s="6">
        <f t="shared" si="9"/>
        <v>3192.0879301830555</v>
      </c>
      <c r="H122" s="6">
        <f>IFERROR(VLOOKUP(E122,'[1]TD Z22K095'!$B$7:$N$18,'[1]Evolução FOB'!A122,),)/1000</f>
        <v>1314.2449600000002</v>
      </c>
      <c r="I122" s="6">
        <f>IFERROR(HLOOKUP(E122,[8]MBR07!$D$2:$AJ$60,8,),)</f>
        <v>497.62221890000023</v>
      </c>
      <c r="J122" s="6">
        <f>IFERROR(VLOOKUP(E122,'[1]TD Z22K260'!$B$7:$N$18,A122,),)/1000</f>
        <v>33405.593260000009</v>
      </c>
      <c r="K122" s="6">
        <f>IFERROR(HLOOKUP(E122,[8]MBR07!$D$2:$AJ$60,10,),)</f>
        <v>2694.465711283055</v>
      </c>
    </row>
    <row r="123" spans="1:11" x14ac:dyDescent="0.35">
      <c r="A123">
        <v>9</v>
      </c>
      <c r="B123" t="s">
        <v>39</v>
      </c>
      <c r="C123">
        <v>8</v>
      </c>
      <c r="D123" t="s">
        <v>20</v>
      </c>
      <c r="E123" t="s">
        <v>22</v>
      </c>
      <c r="F123" s="6">
        <f t="shared" si="9"/>
        <v>16898.789530000002</v>
      </c>
      <c r="G123" s="6">
        <f t="shared" si="9"/>
        <v>518.09730201787681</v>
      </c>
      <c r="H123" s="6">
        <f>IFERROR(VLOOKUP(E123,'[1]TD Z22K095'!$B$7:$N$18,'[1]Evolução FOB'!A123,),)/1000</f>
        <v>1629.93604</v>
      </c>
      <c r="I123" s="6">
        <f>IFERROR(HLOOKUP(E123,[8]MBR07!$D$2:$AJ$60,8,),)</f>
        <v>392.5579856999999</v>
      </c>
      <c r="J123" s="6">
        <f>IFERROR(VLOOKUP(E123,'[1]TD Z22K260'!$B$7:$N$18,A123,),)/1000</f>
        <v>15268.853490000003</v>
      </c>
      <c r="K123" s="6">
        <f>IFERROR(HLOOKUP(E123,[8]MBR07!$D$2:$AJ$60,10,),)</f>
        <v>125.53931631787691</v>
      </c>
    </row>
    <row r="124" spans="1:11" x14ac:dyDescent="0.35">
      <c r="A124">
        <v>9</v>
      </c>
      <c r="B124" t="s">
        <v>39</v>
      </c>
      <c r="C124">
        <v>8</v>
      </c>
      <c r="D124" t="s">
        <v>20</v>
      </c>
      <c r="E124" t="s">
        <v>23</v>
      </c>
      <c r="F124" s="6">
        <f t="shared" si="9"/>
        <v>0</v>
      </c>
      <c r="G124" s="6">
        <f t="shared" si="9"/>
        <v>706.91614500000003</v>
      </c>
      <c r="H124" s="6">
        <f>IFERROR(VLOOKUP(E124,'[1]TD Z22K095'!$B$7:$N$18,'[1]Evolução FOB'!A124,),)/1000</f>
        <v>0</v>
      </c>
      <c r="I124" s="6">
        <f>IFERROR(HLOOKUP(E124,[8]MBR07!$D$2:$AJ$60,8,),)</f>
        <v>162.87072000000001</v>
      </c>
      <c r="J124" s="6">
        <f>IFERROR(VLOOKUP(E124,'[1]TD Z22K260'!$B$7:$N$18,A124,),)/1000</f>
        <v>0</v>
      </c>
      <c r="K124" s="6">
        <f>IFERROR(HLOOKUP(E124,[8]MBR07!$D$2:$AJ$60,10,),)</f>
        <v>544.04542500000002</v>
      </c>
    </row>
    <row r="125" spans="1:11" x14ac:dyDescent="0.35">
      <c r="A125">
        <v>9</v>
      </c>
      <c r="B125" t="s">
        <v>39</v>
      </c>
      <c r="C125">
        <v>8</v>
      </c>
      <c r="D125" t="s">
        <v>24</v>
      </c>
      <c r="E125" t="s">
        <v>25</v>
      </c>
      <c r="F125" s="6">
        <f t="shared" si="9"/>
        <v>69025.203839999973</v>
      </c>
      <c r="G125" s="6">
        <f t="shared" si="9"/>
        <v>7421.6086812650492</v>
      </c>
      <c r="H125" s="6">
        <f>IFERROR(VLOOKUP(E125,'[1]TD Z22K095'!$B$7:$N$18,'[1]Evolução FOB'!A125,),)/1000</f>
        <v>9018.6861799999806</v>
      </c>
      <c r="I125" s="6">
        <f>IFERROR(HLOOKUP(E125,[8]MBR07!$D$2:$AJ$60,8,),)</f>
        <v>4668.8279226999975</v>
      </c>
      <c r="J125" s="6">
        <f>IFERROR(VLOOKUP(E125,'[1]TD Z22K260'!$B$7:$N$18,A125,),)/1000</f>
        <v>60006.517659999998</v>
      </c>
      <c r="K125" s="6">
        <f>IFERROR(HLOOKUP(E125,[8]MBR07!$D$2:$AJ$60,10,),)</f>
        <v>2752.7807585650517</v>
      </c>
    </row>
    <row r="126" spans="1:11" x14ac:dyDescent="0.35">
      <c r="A126">
        <v>9</v>
      </c>
      <c r="B126" t="s">
        <v>39</v>
      </c>
      <c r="C126">
        <v>8</v>
      </c>
      <c r="D126" t="s">
        <v>26</v>
      </c>
      <c r="E126" t="s">
        <v>27</v>
      </c>
      <c r="F126" s="6">
        <f t="shared" si="9"/>
        <v>6330.5040100000006</v>
      </c>
      <c r="G126" s="6">
        <f t="shared" si="9"/>
        <v>766.27020712075603</v>
      </c>
      <c r="H126" s="6">
        <f>IFERROR(VLOOKUP(E126,'[1]TD Z22K095'!$B$7:$N$18,'[1]Evolução FOB'!A126,),)/1000</f>
        <v>619.6419800000001</v>
      </c>
      <c r="I126" s="6">
        <f>IFERROR(HLOOKUP(E126,[8]MBR07!$D$2:$AJ$60,8,),)</f>
        <v>235.58937890000001</v>
      </c>
      <c r="J126" s="6">
        <f>IFERROR(VLOOKUP(E126,'[1]TD Z22K260'!$B$7:$N$18,A126,),)/1000</f>
        <v>5710.8620300000002</v>
      </c>
      <c r="K126" s="6">
        <f>IFERROR(HLOOKUP(E126,[8]MBR07!$D$2:$AJ$60,10,),)</f>
        <v>530.68082822075598</v>
      </c>
    </row>
    <row r="127" spans="1:11" x14ac:dyDescent="0.35">
      <c r="A127">
        <v>9</v>
      </c>
      <c r="B127" t="s">
        <v>39</v>
      </c>
      <c r="C127">
        <v>8</v>
      </c>
      <c r="D127" t="s">
        <v>26</v>
      </c>
      <c r="E127" t="s">
        <v>28</v>
      </c>
      <c r="F127" s="6">
        <f t="shared" si="9"/>
        <v>3674.7710299999994</v>
      </c>
      <c r="G127" s="6">
        <f t="shared" si="9"/>
        <v>697.40592566861415</v>
      </c>
      <c r="H127" s="6">
        <f>IFERROR(VLOOKUP(E127,'[1]TD Z22K095'!$B$7:$N$18,'[1]Evolução FOB'!A127,),)/1000</f>
        <v>174.27466000000001</v>
      </c>
      <c r="I127" s="6">
        <f>IFERROR(HLOOKUP(E127,[8]MBR07!$D$2:$AJ$60,8,),)</f>
        <v>-1.8189894035458565E-15</v>
      </c>
      <c r="J127" s="6">
        <f>IFERROR(VLOOKUP(E127,'[1]TD Z22K260'!$B$7:$N$18,A127,),)/1000</f>
        <v>3500.4963699999994</v>
      </c>
      <c r="K127" s="6">
        <f>IFERROR(HLOOKUP(E127,[8]MBR07!$D$2:$AJ$60,10,),)</f>
        <v>697.40592566861415</v>
      </c>
    </row>
    <row r="128" spans="1:11" x14ac:dyDescent="0.35">
      <c r="A128">
        <v>9</v>
      </c>
      <c r="B128" t="s">
        <v>39</v>
      </c>
      <c r="C128">
        <v>8</v>
      </c>
      <c r="D128" t="s">
        <v>29</v>
      </c>
      <c r="E128" t="s">
        <v>30</v>
      </c>
      <c r="F128" s="6">
        <f t="shared" si="9"/>
        <v>19140.810989999998</v>
      </c>
      <c r="G128" s="6">
        <f t="shared" si="9"/>
        <v>2914.7603247141842</v>
      </c>
      <c r="H128" s="6">
        <f>IFERROR(VLOOKUP(E128,'[1]TD Z22K095'!$B$7:$N$18,'[1]Evolução FOB'!A128,),)/1000</f>
        <v>1613.1644599999995</v>
      </c>
      <c r="I128" s="6">
        <f>IFERROR(HLOOKUP(E128,[8]MBR07!$D$2:$AJ$60,8,),)</f>
        <v>882.54323279999949</v>
      </c>
      <c r="J128" s="6">
        <f>IFERROR(VLOOKUP(E128,'[1]TD Z22K260'!$B$7:$N$18,A128,),)/1000</f>
        <v>17527.646529999998</v>
      </c>
      <c r="K128" s="6">
        <f>IFERROR(HLOOKUP(E128,[8]MBR07!$D$2:$AJ$60,10,),)</f>
        <v>2032.2170919141849</v>
      </c>
    </row>
    <row r="129" spans="1:11" x14ac:dyDescent="0.35">
      <c r="A129">
        <v>9</v>
      </c>
      <c r="B129" t="s">
        <v>39</v>
      </c>
      <c r="C129">
        <v>8</v>
      </c>
      <c r="D129" t="s">
        <v>31</v>
      </c>
      <c r="E129" t="s">
        <v>32</v>
      </c>
      <c r="F129" s="6">
        <f t="shared" si="9"/>
        <v>301.63001999999994</v>
      </c>
      <c r="G129" s="6">
        <f t="shared" si="9"/>
        <v>0</v>
      </c>
      <c r="H129" s="6">
        <f>IFERROR(VLOOKUP(E129,'[1]TD Z22K095'!$B$7:$N$18,'[1]Evolução FOB'!A129,),)/1000</f>
        <v>6.3921000000000001</v>
      </c>
      <c r="I129" s="6">
        <f>IFERROR(HLOOKUP(E129,[8]MBR07!$D$2:$AJ$60,8,),)</f>
        <v>0</v>
      </c>
      <c r="J129" s="6">
        <f>IFERROR(VLOOKUP(E129,'[1]TD Z22K260'!$B$7:$N$18,A129,),)/1000</f>
        <v>295.23791999999992</v>
      </c>
      <c r="K129" s="6">
        <f>IFERROR(HLOOKUP(E129,[8]MBR07!$D$2:$AJ$60,10,),)</f>
        <v>0</v>
      </c>
    </row>
    <row r="130" spans="1:11" x14ac:dyDescent="0.35">
      <c r="A130">
        <v>10</v>
      </c>
      <c r="B130" t="s">
        <v>40</v>
      </c>
      <c r="C130">
        <v>9</v>
      </c>
      <c r="D130" t="s">
        <v>10</v>
      </c>
      <c r="E130" t="s">
        <v>11</v>
      </c>
      <c r="F130" s="6">
        <f t="shared" si="9"/>
        <v>0</v>
      </c>
      <c r="G130" s="6">
        <f t="shared" si="9"/>
        <v>0</v>
      </c>
      <c r="H130" s="6">
        <f>IFERROR(VLOOKUP(E130,'[1]TD Z22K095'!$B$7:$N$18,'[1]Evolução FOB'!A130,),)/1000</f>
        <v>0</v>
      </c>
      <c r="I130" s="6">
        <f>IFERROR(HLOOKUP(E130,[8]MBR07!$D$2:$AJ$60,8,),)</f>
        <v>0</v>
      </c>
      <c r="J130" s="6">
        <f>IFERROR(VLOOKUP(E130,'[1]TD Z22K260'!$B$7:$N$18,A130,),)/1000</f>
        <v>0</v>
      </c>
      <c r="K130" s="6">
        <f>IFERROR(HLOOKUP(E130,[8]MBR07!$D$2:$AJ$60,10,),)</f>
        <v>0</v>
      </c>
    </row>
    <row r="131" spans="1:11" x14ac:dyDescent="0.35">
      <c r="A131">
        <v>10</v>
      </c>
      <c r="B131" t="s">
        <v>40</v>
      </c>
      <c r="C131">
        <v>9</v>
      </c>
      <c r="D131" t="s">
        <v>10</v>
      </c>
      <c r="E131" t="s">
        <v>12</v>
      </c>
      <c r="F131" s="6">
        <f t="shared" si="9"/>
        <v>1013.50426</v>
      </c>
      <c r="G131" s="6">
        <f t="shared" si="9"/>
        <v>3430.4737715708297</v>
      </c>
      <c r="H131" s="6">
        <f>IFERROR(VLOOKUP(E131,'[1]TD Z22K095'!$B$7:$N$18,'[1]Evolução FOB'!A131,),)/1000</f>
        <v>1013.50426</v>
      </c>
      <c r="I131" s="6">
        <f>IFERROR(HLOOKUP(E131,[8]MBR07!$D$2:$AJ$60,8,),)</f>
        <v>1126.4221104999999</v>
      </c>
      <c r="J131" s="6">
        <f>IFERROR(VLOOKUP(E131,'[1]TD Z22K260'!$B$7:$N$18,A131,),)/1000</f>
        <v>0</v>
      </c>
      <c r="K131" s="6">
        <f>IFERROR(HLOOKUP(E131,[8]MBR07!$D$2:$AJ$60,10,),)</f>
        <v>2304.0516610708296</v>
      </c>
    </row>
    <row r="132" spans="1:11" x14ac:dyDescent="0.35">
      <c r="A132">
        <v>10</v>
      </c>
      <c r="B132" t="s">
        <v>40</v>
      </c>
      <c r="C132">
        <v>9</v>
      </c>
      <c r="D132" t="s">
        <v>10</v>
      </c>
      <c r="E132" t="s">
        <v>13</v>
      </c>
      <c r="F132" s="6">
        <f t="shared" si="9"/>
        <v>0</v>
      </c>
      <c r="G132" s="6">
        <f t="shared" si="9"/>
        <v>2253.3018600000023</v>
      </c>
      <c r="H132" s="6">
        <f>IFERROR(VLOOKUP(E132,'[1]TD Z22K095'!$B$7:$N$18,'[1]Evolução FOB'!A132,),)/1000</f>
        <v>0</v>
      </c>
      <c r="I132" s="6">
        <f>IFERROR(HLOOKUP(E132,[8]MBR07!$D$2:$AJ$60,8,),)</f>
        <v>56.856921299999996</v>
      </c>
      <c r="J132" s="6">
        <f>IFERROR(VLOOKUP(E132,'[1]TD Z22K260'!$B$7:$N$18,A132,),)/1000</f>
        <v>0</v>
      </c>
      <c r="K132" s="6">
        <f>IFERROR(HLOOKUP(E132,[8]MBR07!$D$2:$AJ$60,10,),)</f>
        <v>2196.4449387000022</v>
      </c>
    </row>
    <row r="133" spans="1:11" x14ac:dyDescent="0.35">
      <c r="A133">
        <v>10</v>
      </c>
      <c r="B133" t="s">
        <v>40</v>
      </c>
      <c r="C133">
        <v>9</v>
      </c>
      <c r="D133" t="s">
        <v>10</v>
      </c>
      <c r="E133" t="s">
        <v>14</v>
      </c>
      <c r="F133" s="6">
        <f t="shared" si="9"/>
        <v>3705.0917399999998</v>
      </c>
      <c r="G133" s="6">
        <f t="shared" si="9"/>
        <v>4376.0485611339991</v>
      </c>
      <c r="H133" s="6">
        <f>IFERROR(VLOOKUP(E133,'[1]TD Z22K095'!$B$7:$N$18,'[1]Evolução FOB'!A133,),)/1000</f>
        <v>3705.0917399999998</v>
      </c>
      <c r="I133" s="6">
        <f>IFERROR(HLOOKUP(E133,[8]MBR07!$D$2:$AJ$60,8,),)</f>
        <v>4134.2586984999962</v>
      </c>
      <c r="J133" s="6">
        <f>IFERROR(VLOOKUP(E133,'[1]TD Z22K260'!$B$7:$N$18,A133,),)/1000</f>
        <v>0</v>
      </c>
      <c r="K133" s="6">
        <f>IFERROR(HLOOKUP(E133,[8]MBR07!$D$2:$AJ$60,10,),)</f>
        <v>241.78986263400293</v>
      </c>
    </row>
    <row r="134" spans="1:11" x14ac:dyDescent="0.35">
      <c r="A134">
        <v>10</v>
      </c>
      <c r="B134" t="s">
        <v>40</v>
      </c>
      <c r="C134">
        <v>9</v>
      </c>
      <c r="D134" t="s">
        <v>15</v>
      </c>
      <c r="E134" t="s">
        <v>16</v>
      </c>
      <c r="F134" s="6">
        <f t="shared" si="9"/>
        <v>82.140109999999993</v>
      </c>
      <c r="G134" s="6">
        <f t="shared" si="9"/>
        <v>3569.9157860020082</v>
      </c>
      <c r="H134" s="6">
        <f>IFERROR(VLOOKUP(E134,'[1]TD Z22K095'!$B$7:$N$18,'[1]Evolução FOB'!A134,),)/1000</f>
        <v>82.140109999999993</v>
      </c>
      <c r="I134" s="6">
        <f>IFERROR(HLOOKUP(E134,[8]MBR07!$D$2:$AJ$60,8,),)</f>
        <v>982.21154749999994</v>
      </c>
      <c r="J134" s="6">
        <f>IFERROR(VLOOKUP(E134,'[1]TD Z22K260'!$B$7:$N$18,A134,),)/1000</f>
        <v>0</v>
      </c>
      <c r="K134" s="6">
        <f>IFERROR(HLOOKUP(E134,[8]MBR07!$D$2:$AJ$60,10,),)</f>
        <v>2587.7042385020081</v>
      </c>
    </row>
    <row r="135" spans="1:11" x14ac:dyDescent="0.35">
      <c r="A135">
        <v>10</v>
      </c>
      <c r="B135" t="s">
        <v>40</v>
      </c>
      <c r="C135">
        <v>9</v>
      </c>
      <c r="D135" t="s">
        <v>15</v>
      </c>
      <c r="E135" t="s">
        <v>17</v>
      </c>
      <c r="F135" s="6">
        <f t="shared" si="9"/>
        <v>0</v>
      </c>
      <c r="G135" s="6">
        <f t="shared" si="9"/>
        <v>0</v>
      </c>
      <c r="H135" s="6">
        <f>IFERROR(VLOOKUP(E135,'[1]TD Z22K095'!$B$7:$N$18,'[1]Evolução FOB'!A135,),)/1000</f>
        <v>0</v>
      </c>
      <c r="I135" s="6">
        <f>IFERROR(HLOOKUP(E135,[8]MBR07!$D$2:$AJ$60,8,),)</f>
        <v>0</v>
      </c>
      <c r="J135" s="6">
        <f>IFERROR(VLOOKUP(E135,'[1]TD Z22K260'!$B$7:$N$18,A135,),)/1000</f>
        <v>0</v>
      </c>
      <c r="K135" s="6">
        <f>IFERROR(HLOOKUP(E135,[8]MBR07!$D$2:$AJ$60,10,),)</f>
        <v>0</v>
      </c>
    </row>
    <row r="136" spans="1:11" x14ac:dyDescent="0.35">
      <c r="A136">
        <v>10</v>
      </c>
      <c r="B136" t="s">
        <v>40</v>
      </c>
      <c r="C136">
        <v>9</v>
      </c>
      <c r="D136" t="s">
        <v>15</v>
      </c>
      <c r="E136" t="s">
        <v>18</v>
      </c>
      <c r="F136" s="6">
        <f t="shared" si="9"/>
        <v>0</v>
      </c>
      <c r="G136" s="6">
        <f t="shared" si="9"/>
        <v>1647.5240800000001</v>
      </c>
      <c r="H136" s="6">
        <f>IFERROR(VLOOKUP(E136,'[1]TD Z22K095'!$B$7:$N$18,'[1]Evolução FOB'!A136,),)/1000</f>
        <v>0</v>
      </c>
      <c r="I136" s="6">
        <f>IFERROR(HLOOKUP(E136,[8]MBR07!$D$2:$AJ$60,8,),)</f>
        <v>572.97850400000016</v>
      </c>
      <c r="J136" s="6">
        <f>IFERROR(VLOOKUP(E136,'[1]TD Z22K260'!$B$7:$N$18,A136,),)/1000</f>
        <v>0</v>
      </c>
      <c r="K136" s="6">
        <f>IFERROR(HLOOKUP(E136,[8]MBR07!$D$2:$AJ$60,10,),)</f>
        <v>1074.545576</v>
      </c>
    </row>
    <row r="137" spans="1:11" x14ac:dyDescent="0.35">
      <c r="A137">
        <v>10</v>
      </c>
      <c r="B137" t="s">
        <v>40</v>
      </c>
      <c r="C137">
        <v>9</v>
      </c>
      <c r="D137" t="s">
        <v>15</v>
      </c>
      <c r="E137" t="s">
        <v>19</v>
      </c>
      <c r="F137" s="6">
        <f>H137+J137</f>
        <v>0</v>
      </c>
      <c r="G137" s="6">
        <f t="shared" si="9"/>
        <v>0</v>
      </c>
      <c r="H137" s="6">
        <f>IFERROR(VLOOKUP(E137,'[1]TD Z22K095'!$B$7:$N$18,'[1]Evolução FOB'!A137,),)/1000</f>
        <v>0</v>
      </c>
      <c r="I137" s="6">
        <f>IFERROR(HLOOKUP(E137,[8]MBR07!$D$2:$AJ$60,8,),)</f>
        <v>0</v>
      </c>
      <c r="J137" s="6">
        <f>IFERROR(VLOOKUP(E137,'[1]TD Z22K260'!$B$7:$N$18,A137,),)/1000</f>
        <v>0</v>
      </c>
      <c r="K137" s="6">
        <f>IFERROR(HLOOKUP(E137,[8]MBR07!$D$2:$AJ$60,10,),)</f>
        <v>0</v>
      </c>
    </row>
    <row r="138" spans="1:11" x14ac:dyDescent="0.35">
      <c r="A138">
        <v>10</v>
      </c>
      <c r="B138" t="s">
        <v>40</v>
      </c>
      <c r="C138">
        <v>9</v>
      </c>
      <c r="D138" t="s">
        <v>20</v>
      </c>
      <c r="E138" t="s">
        <v>21</v>
      </c>
      <c r="F138" s="6">
        <f t="shared" ref="F138:G153" si="10">H138+J138</f>
        <v>518.18608000000029</v>
      </c>
      <c r="G138" s="6">
        <f t="shared" si="10"/>
        <v>3192.0879301830555</v>
      </c>
      <c r="H138" s="6">
        <f>IFERROR(VLOOKUP(E138,'[1]TD Z22K095'!$B$7:$N$18,'[1]Evolução FOB'!A138,),)/1000</f>
        <v>518.18608000000029</v>
      </c>
      <c r="I138" s="6">
        <f>IFERROR(HLOOKUP(E138,[8]MBR07!$D$2:$AJ$60,8,),)</f>
        <v>497.62221890000023</v>
      </c>
      <c r="J138" s="6">
        <f>IFERROR(VLOOKUP(E138,'[1]TD Z22K260'!$B$7:$N$18,A138,),)/1000</f>
        <v>0</v>
      </c>
      <c r="K138" s="6">
        <f>IFERROR(HLOOKUP(E138,[8]MBR07!$D$2:$AJ$60,10,),)</f>
        <v>2694.465711283055</v>
      </c>
    </row>
    <row r="139" spans="1:11" x14ac:dyDescent="0.35">
      <c r="A139">
        <v>10</v>
      </c>
      <c r="B139" t="s">
        <v>40</v>
      </c>
      <c r="C139">
        <v>9</v>
      </c>
      <c r="D139" t="s">
        <v>20</v>
      </c>
      <c r="E139" t="s">
        <v>22</v>
      </c>
      <c r="F139" s="6">
        <f t="shared" si="10"/>
        <v>641.75152000000037</v>
      </c>
      <c r="G139" s="6">
        <f t="shared" si="10"/>
        <v>518.09730201787681</v>
      </c>
      <c r="H139" s="6">
        <f>IFERROR(VLOOKUP(E139,'[1]TD Z22K095'!$B$7:$N$18,'[1]Evolução FOB'!A139,),)/1000</f>
        <v>641.75152000000037</v>
      </c>
      <c r="I139" s="6">
        <f>IFERROR(HLOOKUP(E139,[8]MBR07!$D$2:$AJ$60,8,),)</f>
        <v>392.5579856999999</v>
      </c>
      <c r="J139" s="6">
        <f>IFERROR(VLOOKUP(E139,'[1]TD Z22K260'!$B$7:$N$18,A139,),)/1000</f>
        <v>0</v>
      </c>
      <c r="K139" s="6">
        <f>IFERROR(HLOOKUP(E139,[8]MBR07!$D$2:$AJ$60,10,),)</f>
        <v>125.53931631787691</v>
      </c>
    </row>
    <row r="140" spans="1:11" x14ac:dyDescent="0.35">
      <c r="A140">
        <v>10</v>
      </c>
      <c r="B140" t="s">
        <v>40</v>
      </c>
      <c r="C140">
        <v>9</v>
      </c>
      <c r="D140" t="s">
        <v>20</v>
      </c>
      <c r="E140" t="s">
        <v>23</v>
      </c>
      <c r="F140" s="6">
        <f t="shared" si="10"/>
        <v>0</v>
      </c>
      <c r="G140" s="6">
        <f t="shared" si="10"/>
        <v>706.91614500000003</v>
      </c>
      <c r="H140" s="6">
        <f>IFERROR(VLOOKUP(E140,'[1]TD Z22K095'!$B$7:$N$18,'[1]Evolução FOB'!A140,),)/1000</f>
        <v>0</v>
      </c>
      <c r="I140" s="6">
        <f>IFERROR(HLOOKUP(E140,[8]MBR07!$D$2:$AJ$60,8,),)</f>
        <v>162.87072000000001</v>
      </c>
      <c r="J140" s="6">
        <f>IFERROR(VLOOKUP(E140,'[1]TD Z22K260'!$B$7:$N$18,A140,),)/1000</f>
        <v>0</v>
      </c>
      <c r="K140" s="6">
        <f>IFERROR(HLOOKUP(E140,[8]MBR07!$D$2:$AJ$60,10,),)</f>
        <v>544.04542500000002</v>
      </c>
    </row>
    <row r="141" spans="1:11" x14ac:dyDescent="0.35">
      <c r="A141">
        <v>10</v>
      </c>
      <c r="B141" t="s">
        <v>40</v>
      </c>
      <c r="C141">
        <v>9</v>
      </c>
      <c r="D141" t="s">
        <v>24</v>
      </c>
      <c r="E141" t="s">
        <v>25</v>
      </c>
      <c r="F141" s="6">
        <f t="shared" si="10"/>
        <v>5290.4899699999996</v>
      </c>
      <c r="G141" s="6">
        <f t="shared" si="10"/>
        <v>7421.6086812650492</v>
      </c>
      <c r="H141" s="6">
        <f>IFERROR(VLOOKUP(E141,'[1]TD Z22K095'!$B$7:$N$18,'[1]Evolução FOB'!A141,),)/1000</f>
        <v>5290.4899699999996</v>
      </c>
      <c r="I141" s="6">
        <f>IFERROR(HLOOKUP(E141,[8]MBR07!$D$2:$AJ$60,8,),)</f>
        <v>4668.8279226999975</v>
      </c>
      <c r="J141" s="6">
        <f>IFERROR(VLOOKUP(E141,'[1]TD Z22K260'!$B$7:$N$18,A141,),)/1000</f>
        <v>0</v>
      </c>
      <c r="K141" s="6">
        <f>IFERROR(HLOOKUP(E141,[8]MBR07!$D$2:$AJ$60,10,),)</f>
        <v>2752.7807585650517</v>
      </c>
    </row>
    <row r="142" spans="1:11" x14ac:dyDescent="0.35">
      <c r="A142">
        <v>10</v>
      </c>
      <c r="B142" t="s">
        <v>40</v>
      </c>
      <c r="C142">
        <v>9</v>
      </c>
      <c r="D142" t="s">
        <v>26</v>
      </c>
      <c r="E142" t="s">
        <v>27</v>
      </c>
      <c r="F142" s="6">
        <f t="shared" si="10"/>
        <v>482.66163999999998</v>
      </c>
      <c r="G142" s="6">
        <f t="shared" si="10"/>
        <v>766.27020712075603</v>
      </c>
      <c r="H142" s="6">
        <f>IFERROR(VLOOKUP(E142,'[1]TD Z22K095'!$B$7:$N$18,'[1]Evolução FOB'!A142,),)/1000</f>
        <v>482.66163999999998</v>
      </c>
      <c r="I142" s="6">
        <f>IFERROR(HLOOKUP(E142,[8]MBR07!$D$2:$AJ$60,8,),)</f>
        <v>235.58937890000001</v>
      </c>
      <c r="J142" s="6">
        <f>IFERROR(VLOOKUP(E142,'[1]TD Z22K260'!$B$7:$N$18,A142,),)/1000</f>
        <v>0</v>
      </c>
      <c r="K142" s="6">
        <f>IFERROR(HLOOKUP(E142,[8]MBR07!$D$2:$AJ$60,10,),)</f>
        <v>530.68082822075598</v>
      </c>
    </row>
    <row r="143" spans="1:11" x14ac:dyDescent="0.35">
      <c r="A143">
        <v>10</v>
      </c>
      <c r="B143" t="s">
        <v>40</v>
      </c>
      <c r="C143">
        <v>9</v>
      </c>
      <c r="D143" t="s">
        <v>26</v>
      </c>
      <c r="E143" t="s">
        <v>28</v>
      </c>
      <c r="F143" s="6">
        <f t="shared" si="10"/>
        <v>89.153320000000008</v>
      </c>
      <c r="G143" s="6">
        <f t="shared" si="10"/>
        <v>697.40592566861415</v>
      </c>
      <c r="H143" s="6">
        <f>IFERROR(VLOOKUP(E143,'[1]TD Z22K095'!$B$7:$N$18,'[1]Evolução FOB'!A143,),)/1000</f>
        <v>89.153320000000008</v>
      </c>
      <c r="I143" s="6">
        <f>IFERROR(HLOOKUP(E143,[8]MBR07!$D$2:$AJ$60,8,),)</f>
        <v>-1.8189894035458565E-15</v>
      </c>
      <c r="J143" s="6">
        <f>IFERROR(VLOOKUP(E143,'[1]TD Z22K260'!$B$7:$N$18,A143,),)/1000</f>
        <v>0</v>
      </c>
      <c r="K143" s="6">
        <f>IFERROR(HLOOKUP(E143,[8]MBR07!$D$2:$AJ$60,10,),)</f>
        <v>697.40592566861415</v>
      </c>
    </row>
    <row r="144" spans="1:11" x14ac:dyDescent="0.35">
      <c r="A144">
        <v>10</v>
      </c>
      <c r="B144" t="s">
        <v>40</v>
      </c>
      <c r="C144">
        <v>9</v>
      </c>
      <c r="D144" t="s">
        <v>29</v>
      </c>
      <c r="E144" t="s">
        <v>30</v>
      </c>
      <c r="F144" s="6">
        <f t="shared" si="10"/>
        <v>1036.5588199999997</v>
      </c>
      <c r="G144" s="6">
        <f t="shared" si="10"/>
        <v>2914.7603247141842</v>
      </c>
      <c r="H144" s="6">
        <f>IFERROR(VLOOKUP(E144,'[1]TD Z22K095'!$B$7:$N$18,'[1]Evolução FOB'!A144,),)/1000</f>
        <v>1036.5588199999997</v>
      </c>
      <c r="I144" s="6">
        <f>IFERROR(HLOOKUP(E144,[8]MBR07!$D$2:$AJ$60,8,),)</f>
        <v>882.54323279999949</v>
      </c>
      <c r="J144" s="6">
        <f>IFERROR(VLOOKUP(E144,'[1]TD Z22K260'!$B$7:$N$18,A144,),)/1000</f>
        <v>0</v>
      </c>
      <c r="K144" s="6">
        <f>IFERROR(HLOOKUP(E144,[8]MBR07!$D$2:$AJ$60,10,),)</f>
        <v>2032.2170919141849</v>
      </c>
    </row>
    <row r="145" spans="1:11" x14ac:dyDescent="0.35">
      <c r="A145">
        <v>10</v>
      </c>
      <c r="B145" t="s">
        <v>40</v>
      </c>
      <c r="C145">
        <v>9</v>
      </c>
      <c r="D145" t="s">
        <v>31</v>
      </c>
      <c r="E145" t="s">
        <v>32</v>
      </c>
      <c r="F145" s="6">
        <f t="shared" si="10"/>
        <v>0.75628000000000006</v>
      </c>
      <c r="G145" s="6">
        <f t="shared" si="10"/>
        <v>0</v>
      </c>
      <c r="H145" s="6">
        <f>IFERROR(VLOOKUP(E145,'[1]TD Z22K095'!$B$7:$N$18,'[1]Evolução FOB'!A145,),)/1000</f>
        <v>0.75628000000000006</v>
      </c>
      <c r="I145" s="6">
        <f>IFERROR(HLOOKUP(E145,[8]MBR07!$D$2:$AJ$60,8,),)</f>
        <v>0</v>
      </c>
      <c r="J145" s="6">
        <f>IFERROR(VLOOKUP(E145,'[1]TD Z22K260'!$B$7:$N$18,A145,),)/1000</f>
        <v>0</v>
      </c>
      <c r="K145" s="6">
        <f>IFERROR(HLOOKUP(E145,[8]MBR07!$D$2:$AJ$60,10,),)</f>
        <v>0</v>
      </c>
    </row>
    <row r="146" spans="1:11" x14ac:dyDescent="0.35">
      <c r="A146">
        <v>11</v>
      </c>
      <c r="B146" t="s">
        <v>41</v>
      </c>
      <c r="C146">
        <v>10</v>
      </c>
      <c r="D146" t="s">
        <v>10</v>
      </c>
      <c r="E146" t="s">
        <v>11</v>
      </c>
      <c r="F146" s="6">
        <f t="shared" si="10"/>
        <v>1.6241300000000001</v>
      </c>
      <c r="G146" s="6">
        <f t="shared" si="10"/>
        <v>0</v>
      </c>
      <c r="H146" s="6">
        <f>IFERROR(VLOOKUP(E146,'[1]TD Z22K095'!$B$7:$N$18,'[1]Evolução FOB'!A146,),)/1000</f>
        <v>1.6241300000000001</v>
      </c>
      <c r="I146" s="6">
        <f>IFERROR(HLOOKUP(E146,[8]MBR07!$D$2:$AJ$60,8,),)</f>
        <v>0</v>
      </c>
      <c r="J146" s="6">
        <f>IFERROR(VLOOKUP(E146,'[1]TD Z22K260'!$B$7:$N$18,A146,),)/1000</f>
        <v>0</v>
      </c>
      <c r="K146" s="6">
        <f>IFERROR(HLOOKUP(E146,[8]MBR07!$D$2:$AJ$60,10,),)</f>
        <v>0</v>
      </c>
    </row>
    <row r="147" spans="1:11" x14ac:dyDescent="0.35">
      <c r="A147">
        <v>11</v>
      </c>
      <c r="B147" t="s">
        <v>41</v>
      </c>
      <c r="C147">
        <v>10</v>
      </c>
      <c r="D147" t="s">
        <v>10</v>
      </c>
      <c r="E147" t="s">
        <v>12</v>
      </c>
      <c r="F147" s="6">
        <f t="shared" si="10"/>
        <v>5241.7232299999996</v>
      </c>
      <c r="G147" s="6">
        <f t="shared" si="10"/>
        <v>3430.4737715708297</v>
      </c>
      <c r="H147" s="6">
        <f>IFERROR(VLOOKUP(E147,'[1]TD Z22K095'!$B$7:$N$18,'[1]Evolução FOB'!A147,),)/1000</f>
        <v>5241.7232299999996</v>
      </c>
      <c r="I147" s="6">
        <f>IFERROR(HLOOKUP(E147,[8]MBR07!$D$2:$AJ$60,8,),)</f>
        <v>1126.4221104999999</v>
      </c>
      <c r="J147" s="6">
        <f>IFERROR(VLOOKUP(E147,'[1]TD Z22K260'!$B$7:$N$18,A147,),)/1000</f>
        <v>0</v>
      </c>
      <c r="K147" s="6">
        <f>IFERROR(HLOOKUP(E147,[8]MBR07!$D$2:$AJ$60,10,),)</f>
        <v>2304.0516610708296</v>
      </c>
    </row>
    <row r="148" spans="1:11" x14ac:dyDescent="0.35">
      <c r="A148">
        <v>11</v>
      </c>
      <c r="B148" t="s">
        <v>41</v>
      </c>
      <c r="C148">
        <v>10</v>
      </c>
      <c r="D148" t="s">
        <v>10</v>
      </c>
      <c r="E148" t="s">
        <v>13</v>
      </c>
      <c r="F148" s="6">
        <f t="shared" si="10"/>
        <v>0</v>
      </c>
      <c r="G148" s="6">
        <f t="shared" si="10"/>
        <v>2253.3018600000023</v>
      </c>
      <c r="H148" s="6">
        <f>IFERROR(VLOOKUP(E148,'[1]TD Z22K095'!$B$7:$N$18,'[1]Evolução FOB'!A148,),)/1000</f>
        <v>0</v>
      </c>
      <c r="I148" s="6">
        <f>IFERROR(HLOOKUP(E148,[8]MBR07!$D$2:$AJ$60,8,),)</f>
        <v>56.856921299999996</v>
      </c>
      <c r="J148" s="6">
        <f>IFERROR(VLOOKUP(E148,'[1]TD Z22K260'!$B$7:$N$18,A148,),)/1000</f>
        <v>0</v>
      </c>
      <c r="K148" s="6">
        <f>IFERROR(HLOOKUP(E148,[8]MBR07!$D$2:$AJ$60,10,),)</f>
        <v>2196.4449387000022</v>
      </c>
    </row>
    <row r="149" spans="1:11" x14ac:dyDescent="0.35">
      <c r="A149">
        <v>11</v>
      </c>
      <c r="B149" t="s">
        <v>41</v>
      </c>
      <c r="C149">
        <v>10</v>
      </c>
      <c r="D149" t="s">
        <v>10</v>
      </c>
      <c r="E149" t="s">
        <v>14</v>
      </c>
      <c r="F149" s="6">
        <f t="shared" si="10"/>
        <v>23616.592149999997</v>
      </c>
      <c r="G149" s="6">
        <f t="shared" si="10"/>
        <v>4376.0485611339991</v>
      </c>
      <c r="H149" s="6">
        <f>IFERROR(VLOOKUP(E149,'[1]TD Z22K095'!$B$7:$N$18,'[1]Evolução FOB'!A149,),)/1000</f>
        <v>23616.592149999997</v>
      </c>
      <c r="I149" s="6">
        <f>IFERROR(HLOOKUP(E149,[8]MBR07!$D$2:$AJ$60,8,),)</f>
        <v>4134.2586984999962</v>
      </c>
      <c r="J149" s="6">
        <f>IFERROR(VLOOKUP(E149,'[1]TD Z22K260'!$B$7:$N$18,A149,),)/1000</f>
        <v>0</v>
      </c>
      <c r="K149" s="6">
        <f>IFERROR(HLOOKUP(E149,[8]MBR07!$D$2:$AJ$60,10,),)</f>
        <v>241.78986263400293</v>
      </c>
    </row>
    <row r="150" spans="1:11" x14ac:dyDescent="0.35">
      <c r="A150">
        <v>11</v>
      </c>
      <c r="B150" t="s">
        <v>41</v>
      </c>
      <c r="C150">
        <v>10</v>
      </c>
      <c r="D150" t="s">
        <v>15</v>
      </c>
      <c r="E150" t="s">
        <v>16</v>
      </c>
      <c r="F150" s="6">
        <f t="shared" si="10"/>
        <v>267.94885999999997</v>
      </c>
      <c r="G150" s="6">
        <f t="shared" si="10"/>
        <v>3569.9157860020082</v>
      </c>
      <c r="H150" s="6">
        <f>IFERROR(VLOOKUP(E150,'[1]TD Z22K095'!$B$7:$N$18,'[1]Evolução FOB'!A150,),)/1000</f>
        <v>267.94885999999997</v>
      </c>
      <c r="I150" s="6">
        <f>IFERROR(HLOOKUP(E150,[8]MBR07!$D$2:$AJ$60,8,),)</f>
        <v>982.21154749999994</v>
      </c>
      <c r="J150" s="6">
        <f>IFERROR(VLOOKUP(E150,'[1]TD Z22K260'!$B$7:$N$18,A150,),)/1000</f>
        <v>0</v>
      </c>
      <c r="K150" s="6">
        <f>IFERROR(HLOOKUP(E150,[8]MBR07!$D$2:$AJ$60,10,),)</f>
        <v>2587.7042385020081</v>
      </c>
    </row>
    <row r="151" spans="1:11" x14ac:dyDescent="0.35">
      <c r="A151">
        <v>11</v>
      </c>
      <c r="B151" t="s">
        <v>41</v>
      </c>
      <c r="C151">
        <v>10</v>
      </c>
      <c r="D151" t="s">
        <v>15</v>
      </c>
      <c r="E151" t="s">
        <v>17</v>
      </c>
      <c r="F151" s="6">
        <f t="shared" si="10"/>
        <v>0</v>
      </c>
      <c r="G151" s="6">
        <f t="shared" si="10"/>
        <v>0</v>
      </c>
      <c r="H151" s="6">
        <f>IFERROR(VLOOKUP(E151,'[1]TD Z22K095'!$B$7:$N$18,'[1]Evolução FOB'!A151,),)/1000</f>
        <v>0</v>
      </c>
      <c r="I151" s="6">
        <f>IFERROR(HLOOKUP(E151,[8]MBR07!$D$2:$AJ$60,8,),)</f>
        <v>0</v>
      </c>
      <c r="J151" s="6">
        <f>IFERROR(VLOOKUP(E151,'[1]TD Z22K260'!$B$7:$N$18,A151,),)/1000</f>
        <v>0</v>
      </c>
      <c r="K151" s="6">
        <f>IFERROR(HLOOKUP(E151,[8]MBR07!$D$2:$AJ$60,10,),)</f>
        <v>0</v>
      </c>
    </row>
    <row r="152" spans="1:11" x14ac:dyDescent="0.35">
      <c r="A152">
        <v>11</v>
      </c>
      <c r="B152" t="s">
        <v>41</v>
      </c>
      <c r="C152">
        <v>10</v>
      </c>
      <c r="D152" t="s">
        <v>15</v>
      </c>
      <c r="E152" t="s">
        <v>18</v>
      </c>
      <c r="F152" s="6">
        <f t="shared" si="10"/>
        <v>0</v>
      </c>
      <c r="G152" s="6">
        <f t="shared" si="10"/>
        <v>1647.5240800000001</v>
      </c>
      <c r="H152" s="6">
        <f>IFERROR(VLOOKUP(E152,'[1]TD Z22K095'!$B$7:$N$18,'[1]Evolução FOB'!A152,),)/1000</f>
        <v>0</v>
      </c>
      <c r="I152" s="6">
        <f>IFERROR(HLOOKUP(E152,[8]MBR07!$D$2:$AJ$60,8,),)</f>
        <v>572.97850400000016</v>
      </c>
      <c r="J152" s="6">
        <f>IFERROR(VLOOKUP(E152,'[1]TD Z22K260'!$B$7:$N$18,A152,),)/1000</f>
        <v>0</v>
      </c>
      <c r="K152" s="6">
        <f>IFERROR(HLOOKUP(E152,[8]MBR07!$D$2:$AJ$60,10,),)</f>
        <v>1074.545576</v>
      </c>
    </row>
    <row r="153" spans="1:11" x14ac:dyDescent="0.35">
      <c r="A153">
        <v>11</v>
      </c>
      <c r="B153" t="s">
        <v>41</v>
      </c>
      <c r="C153">
        <v>10</v>
      </c>
      <c r="D153" t="s">
        <v>15</v>
      </c>
      <c r="E153" t="s">
        <v>19</v>
      </c>
      <c r="F153" s="6">
        <f>H153+J153</f>
        <v>0</v>
      </c>
      <c r="G153" s="6">
        <f t="shared" si="10"/>
        <v>0</v>
      </c>
      <c r="H153" s="6">
        <f>IFERROR(VLOOKUP(E153,'[1]TD Z22K095'!$B$7:$N$18,'[1]Evolução FOB'!A153,),)/1000</f>
        <v>0</v>
      </c>
      <c r="I153" s="6">
        <f>IFERROR(HLOOKUP(E153,[8]MBR07!$D$2:$AJ$60,8,),)</f>
        <v>0</v>
      </c>
      <c r="J153" s="6">
        <f>IFERROR(VLOOKUP(E153,'[1]TD Z22K260'!$B$7:$N$18,A153,),)/1000</f>
        <v>0</v>
      </c>
      <c r="K153" s="6">
        <f>IFERROR(HLOOKUP(E153,[8]MBR07!$D$2:$AJ$60,10,),)</f>
        <v>0</v>
      </c>
    </row>
    <row r="154" spans="1:11" x14ac:dyDescent="0.35">
      <c r="A154">
        <v>11</v>
      </c>
      <c r="B154" t="s">
        <v>41</v>
      </c>
      <c r="C154">
        <v>10</v>
      </c>
      <c r="D154" t="s">
        <v>20</v>
      </c>
      <c r="E154" t="s">
        <v>21</v>
      </c>
      <c r="F154" s="6" t="e">
        <f t="shared" ref="F154:G169" si="11">H154+J154</f>
        <v>#VALUE!</v>
      </c>
      <c r="G154" s="6">
        <f t="shared" si="11"/>
        <v>3192.0879301830555</v>
      </c>
      <c r="H154" s="6">
        <f>IFERROR(VLOOKUP(E154,'[1]TD Z22K095'!$B$7:$N$18,'[1]Evolução FOB'!A154,),)/1000</f>
        <v>3192.768</v>
      </c>
      <c r="I154" s="6">
        <f>IFERROR(HLOOKUP(E154,[8]MBR07!$D$2:$AJ$60,8,),)</f>
        <v>497.62221890000023</v>
      </c>
      <c r="J154" s="6" t="e">
        <f>IFERROR(VLOOKUP(E154,'[1]TD Z22K260'!$B$7:$N$18,A154,),)/1000</f>
        <v>#VALUE!</v>
      </c>
      <c r="K154" s="6">
        <f>IFERROR(HLOOKUP(E154,[8]MBR07!$D$2:$AJ$60,10,),)</f>
        <v>2694.465711283055</v>
      </c>
    </row>
    <row r="155" spans="1:11" x14ac:dyDescent="0.35">
      <c r="A155">
        <v>11</v>
      </c>
      <c r="B155" t="s">
        <v>41</v>
      </c>
      <c r="C155">
        <v>10</v>
      </c>
      <c r="D155" t="s">
        <v>20</v>
      </c>
      <c r="E155" t="s">
        <v>22</v>
      </c>
      <c r="F155" s="6">
        <f t="shared" si="11"/>
        <v>5092.2935200000002</v>
      </c>
      <c r="G155" s="6">
        <f t="shared" si="11"/>
        <v>518.09730201787681</v>
      </c>
      <c r="H155" s="6">
        <f>IFERROR(VLOOKUP(E155,'[1]TD Z22K095'!$B$7:$N$18,'[1]Evolução FOB'!A155,),)/1000</f>
        <v>5092.2935200000002</v>
      </c>
      <c r="I155" s="6">
        <f>IFERROR(HLOOKUP(E155,[8]MBR07!$D$2:$AJ$60,8,),)</f>
        <v>392.5579856999999</v>
      </c>
      <c r="J155" s="6">
        <f>IFERROR(VLOOKUP(E155,'[1]TD Z22K260'!$B$7:$N$18,A155,),)/1000</f>
        <v>0</v>
      </c>
      <c r="K155" s="6">
        <f>IFERROR(HLOOKUP(E155,[8]MBR07!$D$2:$AJ$60,10,),)</f>
        <v>125.53931631787691</v>
      </c>
    </row>
    <row r="156" spans="1:11" x14ac:dyDescent="0.35">
      <c r="A156">
        <v>11</v>
      </c>
      <c r="B156" t="s">
        <v>41</v>
      </c>
      <c r="C156">
        <v>10</v>
      </c>
      <c r="D156" t="s">
        <v>20</v>
      </c>
      <c r="E156" t="s">
        <v>23</v>
      </c>
      <c r="F156" s="6">
        <f t="shared" si="11"/>
        <v>0</v>
      </c>
      <c r="G156" s="6">
        <f t="shared" si="11"/>
        <v>706.91614500000003</v>
      </c>
      <c r="H156" s="6">
        <f>IFERROR(VLOOKUP(E156,'[1]TD Z22K095'!$B$7:$N$18,'[1]Evolução FOB'!A156,),)/1000</f>
        <v>0</v>
      </c>
      <c r="I156" s="6">
        <f>IFERROR(HLOOKUP(E156,[8]MBR07!$D$2:$AJ$60,8,),)</f>
        <v>162.87072000000001</v>
      </c>
      <c r="J156" s="6">
        <f>IFERROR(VLOOKUP(E156,'[1]TD Z22K260'!$B$7:$N$18,A156,),)/1000</f>
        <v>0</v>
      </c>
      <c r="K156" s="6">
        <f>IFERROR(HLOOKUP(E156,[8]MBR07!$D$2:$AJ$60,10,),)</f>
        <v>544.04542500000002</v>
      </c>
    </row>
    <row r="157" spans="1:11" x14ac:dyDescent="0.35">
      <c r="A157">
        <v>11</v>
      </c>
      <c r="B157" t="s">
        <v>41</v>
      </c>
      <c r="C157">
        <v>10</v>
      </c>
      <c r="D157" t="s">
        <v>24</v>
      </c>
      <c r="E157" t="s">
        <v>25</v>
      </c>
      <c r="F157" s="6">
        <f t="shared" si="11"/>
        <v>31730.472889999968</v>
      </c>
      <c r="G157" s="6">
        <f t="shared" si="11"/>
        <v>7421.6086812650492</v>
      </c>
      <c r="H157" s="6">
        <f>IFERROR(VLOOKUP(E157,'[1]TD Z22K095'!$B$7:$N$18,'[1]Evolução FOB'!A157,),)/1000</f>
        <v>31730.472889999968</v>
      </c>
      <c r="I157" s="6">
        <f>IFERROR(HLOOKUP(E157,[8]MBR07!$D$2:$AJ$60,8,),)</f>
        <v>4668.8279226999975</v>
      </c>
      <c r="J157" s="6">
        <f>IFERROR(VLOOKUP(E157,'[1]TD Z22K260'!$B$7:$N$18,A157,),)/1000</f>
        <v>0</v>
      </c>
      <c r="K157" s="6">
        <f>IFERROR(HLOOKUP(E157,[8]MBR07!$D$2:$AJ$60,10,),)</f>
        <v>2752.7807585650517</v>
      </c>
    </row>
    <row r="158" spans="1:11" x14ac:dyDescent="0.35">
      <c r="A158">
        <v>11</v>
      </c>
      <c r="B158" t="s">
        <v>41</v>
      </c>
      <c r="C158">
        <v>10</v>
      </c>
      <c r="D158" t="s">
        <v>26</v>
      </c>
      <c r="E158" t="s">
        <v>27</v>
      </c>
      <c r="F158" s="6">
        <f t="shared" si="11"/>
        <v>2381.6104700000001</v>
      </c>
      <c r="G158" s="6">
        <f t="shared" si="11"/>
        <v>766.27020712075603</v>
      </c>
      <c r="H158" s="6">
        <f>IFERROR(VLOOKUP(E158,'[1]TD Z22K095'!$B$7:$N$18,'[1]Evolução FOB'!A158,),)/1000</f>
        <v>2381.6104700000001</v>
      </c>
      <c r="I158" s="6">
        <f>IFERROR(HLOOKUP(E158,[8]MBR07!$D$2:$AJ$60,8,),)</f>
        <v>235.58937890000001</v>
      </c>
      <c r="J158" s="6">
        <f>IFERROR(VLOOKUP(E158,'[1]TD Z22K260'!$B$7:$N$18,A158,),)/1000</f>
        <v>0</v>
      </c>
      <c r="K158" s="6">
        <f>IFERROR(HLOOKUP(E158,[8]MBR07!$D$2:$AJ$60,10,),)</f>
        <v>530.68082822075598</v>
      </c>
    </row>
    <row r="159" spans="1:11" x14ac:dyDescent="0.35">
      <c r="A159">
        <v>11</v>
      </c>
      <c r="B159" t="s">
        <v>41</v>
      </c>
      <c r="C159">
        <v>10</v>
      </c>
      <c r="D159" t="s">
        <v>26</v>
      </c>
      <c r="E159" t="s">
        <v>28</v>
      </c>
      <c r="F159" s="6">
        <f t="shared" si="11"/>
        <v>429.98653999999999</v>
      </c>
      <c r="G159" s="6">
        <f t="shared" si="11"/>
        <v>697.40592566861415</v>
      </c>
      <c r="H159" s="6">
        <f>IFERROR(VLOOKUP(E159,'[1]TD Z22K095'!$B$7:$N$18,'[1]Evolução FOB'!A159,),)/1000</f>
        <v>429.98653999999999</v>
      </c>
      <c r="I159" s="6">
        <f>IFERROR(HLOOKUP(E159,[8]MBR07!$D$2:$AJ$60,8,),)</f>
        <v>-1.8189894035458565E-15</v>
      </c>
      <c r="J159" s="6">
        <f>IFERROR(VLOOKUP(E159,'[1]TD Z22K260'!$B$7:$N$18,A159,),)/1000</f>
        <v>0</v>
      </c>
      <c r="K159" s="6">
        <f>IFERROR(HLOOKUP(E159,[8]MBR07!$D$2:$AJ$60,10,),)</f>
        <v>697.40592566861415</v>
      </c>
    </row>
    <row r="160" spans="1:11" x14ac:dyDescent="0.35">
      <c r="A160">
        <v>11</v>
      </c>
      <c r="B160" t="s">
        <v>41</v>
      </c>
      <c r="C160">
        <v>10</v>
      </c>
      <c r="D160" t="s">
        <v>29</v>
      </c>
      <c r="E160" t="s">
        <v>30</v>
      </c>
      <c r="F160" s="6">
        <f t="shared" si="11"/>
        <v>6625.138359999999</v>
      </c>
      <c r="G160" s="6">
        <f t="shared" si="11"/>
        <v>2914.7603247141842</v>
      </c>
      <c r="H160" s="6">
        <f>IFERROR(VLOOKUP(E160,'[1]TD Z22K095'!$B$7:$N$18,'[1]Evolução FOB'!A160,),)/1000</f>
        <v>6625.138359999999</v>
      </c>
      <c r="I160" s="6">
        <f>IFERROR(HLOOKUP(E160,[8]MBR07!$D$2:$AJ$60,8,),)</f>
        <v>882.54323279999949</v>
      </c>
      <c r="J160" s="6">
        <f>IFERROR(VLOOKUP(E160,'[1]TD Z22K260'!$B$7:$N$18,A160,),)/1000</f>
        <v>0</v>
      </c>
      <c r="K160" s="6">
        <f>IFERROR(HLOOKUP(E160,[8]MBR07!$D$2:$AJ$60,10,),)</f>
        <v>2032.2170919141849</v>
      </c>
    </row>
    <row r="161" spans="1:11" x14ac:dyDescent="0.35">
      <c r="A161">
        <v>11</v>
      </c>
      <c r="B161" t="s">
        <v>41</v>
      </c>
      <c r="C161">
        <v>10</v>
      </c>
      <c r="D161" t="s">
        <v>31</v>
      </c>
      <c r="E161" t="s">
        <v>32</v>
      </c>
      <c r="F161" s="6">
        <f t="shared" si="11"/>
        <v>97.966230000000039</v>
      </c>
      <c r="G161" s="6">
        <f t="shared" si="11"/>
        <v>0</v>
      </c>
      <c r="H161" s="6">
        <f>IFERROR(VLOOKUP(E161,'[1]TD Z22K095'!$B$7:$N$18,'[1]Evolução FOB'!A161,),)/1000</f>
        <v>97.966230000000039</v>
      </c>
      <c r="I161" s="6">
        <f>IFERROR(HLOOKUP(E161,[8]MBR07!$D$2:$AJ$60,8,),)</f>
        <v>0</v>
      </c>
      <c r="J161" s="6">
        <f>IFERROR(VLOOKUP(E161,'[1]TD Z22K260'!$B$7:$N$18,A161,),)/1000</f>
        <v>0</v>
      </c>
      <c r="K161" s="6">
        <f>IFERROR(HLOOKUP(E161,[8]MBR07!$D$2:$AJ$60,10,),)</f>
        <v>0</v>
      </c>
    </row>
    <row r="162" spans="1:11" x14ac:dyDescent="0.35">
      <c r="A162">
        <v>12</v>
      </c>
      <c r="B162" t="s">
        <v>42</v>
      </c>
      <c r="C162">
        <v>11</v>
      </c>
      <c r="D162" t="s">
        <v>10</v>
      </c>
      <c r="E162" t="s">
        <v>11</v>
      </c>
      <c r="F162" s="6">
        <f t="shared" si="11"/>
        <v>0</v>
      </c>
      <c r="G162" s="6">
        <f t="shared" si="11"/>
        <v>0</v>
      </c>
      <c r="H162" s="6">
        <f>IFERROR(VLOOKUP(E162,'[1]TD Z22K095'!$B$7:$N$18,'[1]Evolução FOB'!A162,),)/1000</f>
        <v>0</v>
      </c>
      <c r="I162" s="6">
        <f>IFERROR(HLOOKUP(E162,[8]MBR07!$D$2:$AJ$60,8,),)</f>
        <v>0</v>
      </c>
      <c r="J162" s="6">
        <f>IFERROR(VLOOKUP(E162,'[1]TD Z22K260'!$B$7:$N$18,A162,),)/1000</f>
        <v>0</v>
      </c>
      <c r="K162" s="6">
        <f>IFERROR(HLOOKUP(E162,[8]MBR07!$D$2:$AJ$60,10,),)</f>
        <v>0</v>
      </c>
    </row>
    <row r="163" spans="1:11" x14ac:dyDescent="0.35">
      <c r="A163">
        <v>12</v>
      </c>
      <c r="B163" t="s">
        <v>42</v>
      </c>
      <c r="C163">
        <v>11</v>
      </c>
      <c r="D163" t="s">
        <v>10</v>
      </c>
      <c r="E163" t="s">
        <v>12</v>
      </c>
      <c r="F163" s="6">
        <f t="shared" si="11"/>
        <v>0</v>
      </c>
      <c r="G163" s="6">
        <f t="shared" si="11"/>
        <v>3430.4737715708297</v>
      </c>
      <c r="H163" s="6">
        <f>IFERROR(VLOOKUP(E163,'[1]TD Z22K095'!$B$7:$N$18,'[1]Evolução FOB'!A163,),)/1000</f>
        <v>0</v>
      </c>
      <c r="I163" s="6">
        <f>IFERROR(HLOOKUP(E163,[8]MBR07!$D$2:$AJ$60,8,),)</f>
        <v>1126.4221104999999</v>
      </c>
      <c r="J163" s="6">
        <f>IFERROR(VLOOKUP(E163,'[1]TD Z22K260'!$B$7:$N$18,A163,),)/1000</f>
        <v>0</v>
      </c>
      <c r="K163" s="6">
        <f>IFERROR(HLOOKUP(E163,[8]MBR07!$D$2:$AJ$60,10,),)</f>
        <v>2304.0516610708296</v>
      </c>
    </row>
    <row r="164" spans="1:11" x14ac:dyDescent="0.35">
      <c r="A164">
        <v>12</v>
      </c>
      <c r="B164" t="s">
        <v>42</v>
      </c>
      <c r="C164">
        <v>11</v>
      </c>
      <c r="D164" t="s">
        <v>10</v>
      </c>
      <c r="E164" t="s">
        <v>13</v>
      </c>
      <c r="F164" s="6">
        <f t="shared" si="11"/>
        <v>0</v>
      </c>
      <c r="G164" s="6">
        <f t="shared" si="11"/>
        <v>2253.3018600000023</v>
      </c>
      <c r="H164" s="6">
        <f>IFERROR(VLOOKUP(E164,'[1]TD Z22K095'!$B$7:$N$18,'[1]Evolução FOB'!A164,),)/1000</f>
        <v>0</v>
      </c>
      <c r="I164" s="6">
        <f>IFERROR(HLOOKUP(E164,[8]MBR07!$D$2:$AJ$60,8,),)</f>
        <v>56.856921299999996</v>
      </c>
      <c r="J164" s="6">
        <f>IFERROR(VLOOKUP(E164,'[1]TD Z22K260'!$B$7:$N$18,A164,),)/1000</f>
        <v>0</v>
      </c>
      <c r="K164" s="6">
        <f>IFERROR(HLOOKUP(E164,[8]MBR07!$D$2:$AJ$60,10,),)</f>
        <v>2196.4449387000022</v>
      </c>
    </row>
    <row r="165" spans="1:11" x14ac:dyDescent="0.35">
      <c r="A165">
        <v>12</v>
      </c>
      <c r="B165" t="s">
        <v>42</v>
      </c>
      <c r="C165">
        <v>11</v>
      </c>
      <c r="D165" t="s">
        <v>10</v>
      </c>
      <c r="E165" t="s">
        <v>14</v>
      </c>
      <c r="F165" s="6">
        <f t="shared" si="11"/>
        <v>0</v>
      </c>
      <c r="G165" s="6">
        <f t="shared" si="11"/>
        <v>4376.0485611339991</v>
      </c>
      <c r="H165" s="6">
        <f>IFERROR(VLOOKUP(E165,'[1]TD Z22K095'!$B$7:$N$18,'[1]Evolução FOB'!A165,),)/1000</f>
        <v>0</v>
      </c>
      <c r="I165" s="6">
        <f>IFERROR(HLOOKUP(E165,[8]MBR07!$D$2:$AJ$60,8,),)</f>
        <v>4134.2586984999962</v>
      </c>
      <c r="J165" s="6">
        <f>IFERROR(VLOOKUP(E165,'[1]TD Z22K260'!$B$7:$N$18,A165,),)/1000</f>
        <v>0</v>
      </c>
      <c r="K165" s="6">
        <f>IFERROR(HLOOKUP(E165,[8]MBR07!$D$2:$AJ$60,10,),)</f>
        <v>241.78986263400293</v>
      </c>
    </row>
    <row r="166" spans="1:11" x14ac:dyDescent="0.35">
      <c r="A166">
        <v>12</v>
      </c>
      <c r="B166" t="s">
        <v>42</v>
      </c>
      <c r="C166">
        <v>11</v>
      </c>
      <c r="D166" t="s">
        <v>15</v>
      </c>
      <c r="E166" t="s">
        <v>16</v>
      </c>
      <c r="F166" s="6">
        <f t="shared" si="11"/>
        <v>0</v>
      </c>
      <c r="G166" s="6">
        <f t="shared" si="11"/>
        <v>3569.9157860020082</v>
      </c>
      <c r="H166" s="6">
        <f>IFERROR(VLOOKUP(E166,'[1]TD Z22K095'!$B$7:$N$18,'[1]Evolução FOB'!A166,),)/1000</f>
        <v>0</v>
      </c>
      <c r="I166" s="6">
        <f>IFERROR(HLOOKUP(E166,[8]MBR07!$D$2:$AJ$60,8,),)</f>
        <v>982.21154749999994</v>
      </c>
      <c r="J166" s="6">
        <f>IFERROR(VLOOKUP(E166,'[1]TD Z22K260'!$B$7:$N$18,A166,),)/1000</f>
        <v>0</v>
      </c>
      <c r="K166" s="6">
        <f>IFERROR(HLOOKUP(E166,[8]MBR07!$D$2:$AJ$60,10,),)</f>
        <v>2587.7042385020081</v>
      </c>
    </row>
    <row r="167" spans="1:11" x14ac:dyDescent="0.35">
      <c r="A167">
        <v>12</v>
      </c>
      <c r="B167" t="s">
        <v>42</v>
      </c>
      <c r="C167">
        <v>11</v>
      </c>
      <c r="D167" t="s">
        <v>15</v>
      </c>
      <c r="E167" t="s">
        <v>17</v>
      </c>
      <c r="F167" s="6">
        <f t="shared" si="11"/>
        <v>0</v>
      </c>
      <c r="G167" s="6">
        <f t="shared" si="11"/>
        <v>0</v>
      </c>
      <c r="H167" s="6">
        <f>IFERROR(VLOOKUP(E167,'[1]TD Z22K095'!$B$7:$N$18,'[1]Evolução FOB'!A167,),)/1000</f>
        <v>0</v>
      </c>
      <c r="I167" s="6">
        <f>IFERROR(HLOOKUP(E167,[8]MBR07!$D$2:$AJ$60,8,),)</f>
        <v>0</v>
      </c>
      <c r="J167" s="6">
        <f>IFERROR(VLOOKUP(E167,'[1]TD Z22K260'!$B$7:$N$18,A167,),)/1000</f>
        <v>0</v>
      </c>
      <c r="K167" s="6">
        <f>IFERROR(HLOOKUP(E167,[8]MBR07!$D$2:$AJ$60,10,),)</f>
        <v>0</v>
      </c>
    </row>
    <row r="168" spans="1:11" x14ac:dyDescent="0.35">
      <c r="A168">
        <v>12</v>
      </c>
      <c r="B168" t="s">
        <v>42</v>
      </c>
      <c r="C168">
        <v>11</v>
      </c>
      <c r="D168" t="s">
        <v>15</v>
      </c>
      <c r="E168" t="s">
        <v>18</v>
      </c>
      <c r="F168" s="6">
        <f t="shared" si="11"/>
        <v>0</v>
      </c>
      <c r="G168" s="6">
        <f t="shared" si="11"/>
        <v>1647.5240800000001</v>
      </c>
      <c r="H168" s="6">
        <f>IFERROR(VLOOKUP(E168,'[1]TD Z22K095'!$B$7:$N$18,'[1]Evolução FOB'!A168,),)/1000</f>
        <v>0</v>
      </c>
      <c r="I168" s="6">
        <f>IFERROR(HLOOKUP(E168,[8]MBR07!$D$2:$AJ$60,8,),)</f>
        <v>572.97850400000016</v>
      </c>
      <c r="J168" s="6">
        <f>IFERROR(VLOOKUP(E168,'[1]TD Z22K260'!$B$7:$N$18,A168,),)/1000</f>
        <v>0</v>
      </c>
      <c r="K168" s="6">
        <f>IFERROR(HLOOKUP(E168,[8]MBR07!$D$2:$AJ$60,10,),)</f>
        <v>1074.545576</v>
      </c>
    </row>
    <row r="169" spans="1:11" x14ac:dyDescent="0.35">
      <c r="A169">
        <v>12</v>
      </c>
      <c r="B169" t="s">
        <v>42</v>
      </c>
      <c r="C169">
        <v>11</v>
      </c>
      <c r="D169" t="s">
        <v>15</v>
      </c>
      <c r="E169" t="s">
        <v>19</v>
      </c>
      <c r="F169" s="6">
        <f>H169+J169</f>
        <v>0</v>
      </c>
      <c r="G169" s="6">
        <f t="shared" si="11"/>
        <v>0</v>
      </c>
      <c r="H169" s="6">
        <f>IFERROR(VLOOKUP(E169,'[1]TD Z22K095'!$B$7:$N$18,'[1]Evolução FOB'!A169,),)/1000</f>
        <v>0</v>
      </c>
      <c r="I169" s="6">
        <f>IFERROR(HLOOKUP(E169,[8]MBR07!$D$2:$AJ$60,8,),)</f>
        <v>0</v>
      </c>
      <c r="J169" s="6">
        <f>IFERROR(VLOOKUP(E169,'[1]TD Z22K260'!$B$7:$N$18,A169,),)/1000</f>
        <v>0</v>
      </c>
      <c r="K169" s="6">
        <f>IFERROR(HLOOKUP(E169,[8]MBR07!$D$2:$AJ$60,10,),)</f>
        <v>0</v>
      </c>
    </row>
    <row r="170" spans="1:11" x14ac:dyDescent="0.35">
      <c r="A170">
        <v>12</v>
      </c>
      <c r="B170" t="s">
        <v>42</v>
      </c>
      <c r="C170">
        <v>11</v>
      </c>
      <c r="D170" t="s">
        <v>20</v>
      </c>
      <c r="E170" t="s">
        <v>21</v>
      </c>
      <c r="F170" s="6">
        <f t="shared" ref="F170:G177" si="12">H170+J170</f>
        <v>0</v>
      </c>
      <c r="G170" s="6">
        <f t="shared" si="12"/>
        <v>3192.0879301830555</v>
      </c>
      <c r="H170" s="6">
        <f>IFERROR(VLOOKUP(E170,'[1]TD Z22K095'!$B$7:$N$18,'[1]Evolução FOB'!A170,),)/1000</f>
        <v>0</v>
      </c>
      <c r="I170" s="6">
        <f>IFERROR(HLOOKUP(E170,[8]MBR07!$D$2:$AJ$60,8,),)</f>
        <v>497.62221890000023</v>
      </c>
      <c r="J170" s="6">
        <f>IFERROR(VLOOKUP(E170,'[1]TD Z22K260'!$B$7:$N$18,A170,),)/1000</f>
        <v>0</v>
      </c>
      <c r="K170" s="6">
        <f>IFERROR(HLOOKUP(E170,[8]MBR07!$D$2:$AJ$60,10,),)</f>
        <v>2694.465711283055</v>
      </c>
    </row>
    <row r="171" spans="1:11" x14ac:dyDescent="0.35">
      <c r="A171">
        <v>12</v>
      </c>
      <c r="B171" t="s">
        <v>42</v>
      </c>
      <c r="C171">
        <v>11</v>
      </c>
      <c r="D171" t="s">
        <v>20</v>
      </c>
      <c r="E171" t="s">
        <v>22</v>
      </c>
      <c r="F171" s="6">
        <f t="shared" si="12"/>
        <v>0</v>
      </c>
      <c r="G171" s="6">
        <f t="shared" si="12"/>
        <v>518.09730201787681</v>
      </c>
      <c r="H171" s="6">
        <f>IFERROR(VLOOKUP(E171,'[1]TD Z22K095'!$B$7:$N$18,'[1]Evolução FOB'!A171,),)/1000</f>
        <v>0</v>
      </c>
      <c r="I171" s="6">
        <f>IFERROR(HLOOKUP(E171,[8]MBR07!$D$2:$AJ$60,8,),)</f>
        <v>392.5579856999999</v>
      </c>
      <c r="J171" s="6">
        <f>IFERROR(VLOOKUP(E171,'[1]TD Z22K260'!$B$7:$N$18,A171,),)/1000</f>
        <v>0</v>
      </c>
      <c r="K171" s="6">
        <f>IFERROR(HLOOKUP(E171,[8]MBR07!$D$2:$AJ$60,10,),)</f>
        <v>125.53931631787691</v>
      </c>
    </row>
    <row r="172" spans="1:11" x14ac:dyDescent="0.35">
      <c r="A172">
        <v>12</v>
      </c>
      <c r="B172" t="s">
        <v>42</v>
      </c>
      <c r="C172">
        <v>11</v>
      </c>
      <c r="D172" t="s">
        <v>20</v>
      </c>
      <c r="E172" t="s">
        <v>23</v>
      </c>
      <c r="F172" s="6">
        <f t="shared" si="12"/>
        <v>0</v>
      </c>
      <c r="G172" s="6">
        <f t="shared" si="12"/>
        <v>706.91614500000003</v>
      </c>
      <c r="H172" s="6">
        <f>IFERROR(VLOOKUP(E172,'[1]TD Z22K095'!$B$7:$N$18,'[1]Evolução FOB'!A172,),)/1000</f>
        <v>0</v>
      </c>
      <c r="I172" s="6">
        <f>IFERROR(HLOOKUP(E172,[8]MBR07!$D$2:$AJ$60,8,),)</f>
        <v>162.87072000000001</v>
      </c>
      <c r="J172" s="6">
        <f>IFERROR(VLOOKUP(E172,'[1]TD Z22K260'!$B$7:$N$18,A172,),)/1000</f>
        <v>0</v>
      </c>
      <c r="K172" s="6">
        <f>IFERROR(HLOOKUP(E172,[8]MBR07!$D$2:$AJ$60,10,),)</f>
        <v>544.04542500000002</v>
      </c>
    </row>
    <row r="173" spans="1:11" x14ac:dyDescent="0.35">
      <c r="A173">
        <v>12</v>
      </c>
      <c r="B173" t="s">
        <v>42</v>
      </c>
      <c r="C173">
        <v>11</v>
      </c>
      <c r="D173" t="s">
        <v>24</v>
      </c>
      <c r="E173" t="s">
        <v>25</v>
      </c>
      <c r="F173" s="6">
        <f t="shared" si="12"/>
        <v>0</v>
      </c>
      <c r="G173" s="6">
        <f t="shared" si="12"/>
        <v>7421.6086812650492</v>
      </c>
      <c r="H173" s="6">
        <f>IFERROR(VLOOKUP(E173,'[1]TD Z22K095'!$B$7:$N$18,'[1]Evolução FOB'!A173,),)/1000</f>
        <v>0</v>
      </c>
      <c r="I173" s="6">
        <f>IFERROR(HLOOKUP(E173,[8]MBR07!$D$2:$AJ$60,8,),)</f>
        <v>4668.8279226999975</v>
      </c>
      <c r="J173" s="6">
        <f>IFERROR(VLOOKUP(E173,'[1]TD Z22K260'!$B$7:$N$18,A173,),)/1000</f>
        <v>0</v>
      </c>
      <c r="K173" s="6">
        <f>IFERROR(HLOOKUP(E173,[8]MBR07!$D$2:$AJ$60,10,),)</f>
        <v>2752.7807585650517</v>
      </c>
    </row>
    <row r="174" spans="1:11" x14ac:dyDescent="0.35">
      <c r="A174">
        <v>12</v>
      </c>
      <c r="B174" t="s">
        <v>42</v>
      </c>
      <c r="C174">
        <v>11</v>
      </c>
      <c r="D174" t="s">
        <v>26</v>
      </c>
      <c r="E174" t="s">
        <v>27</v>
      </c>
      <c r="F174" s="6">
        <f t="shared" si="12"/>
        <v>0</v>
      </c>
      <c r="G174" s="6">
        <f t="shared" si="12"/>
        <v>766.27020712075603</v>
      </c>
      <c r="H174" s="6">
        <f>IFERROR(VLOOKUP(E174,'[1]TD Z22K095'!$B$7:$N$18,'[1]Evolução FOB'!A174,),)/1000</f>
        <v>0</v>
      </c>
      <c r="I174" s="6">
        <f>IFERROR(HLOOKUP(E174,[8]MBR07!$D$2:$AJ$60,8,),)</f>
        <v>235.58937890000001</v>
      </c>
      <c r="J174" s="6">
        <f>IFERROR(VLOOKUP(E174,'[1]TD Z22K260'!$B$7:$N$18,A174,),)/1000</f>
        <v>0</v>
      </c>
      <c r="K174" s="6">
        <f>IFERROR(HLOOKUP(E174,[8]MBR07!$D$2:$AJ$60,10,),)</f>
        <v>530.68082822075598</v>
      </c>
    </row>
    <row r="175" spans="1:11" x14ac:dyDescent="0.35">
      <c r="A175">
        <v>12</v>
      </c>
      <c r="B175" t="s">
        <v>42</v>
      </c>
      <c r="C175">
        <v>11</v>
      </c>
      <c r="D175" t="s">
        <v>26</v>
      </c>
      <c r="E175" t="s">
        <v>28</v>
      </c>
      <c r="F175" s="6">
        <f t="shared" si="12"/>
        <v>0</v>
      </c>
      <c r="G175" s="6">
        <f t="shared" si="12"/>
        <v>697.40592566861415</v>
      </c>
      <c r="H175" s="6">
        <f>IFERROR(VLOOKUP(E175,'[1]TD Z22K095'!$B$7:$N$18,'[1]Evolução FOB'!A175,),)/1000</f>
        <v>0</v>
      </c>
      <c r="I175" s="6">
        <f>IFERROR(HLOOKUP(E175,[8]MBR07!$D$2:$AJ$60,8,),)</f>
        <v>-1.8189894035458565E-15</v>
      </c>
      <c r="J175" s="6">
        <f>IFERROR(VLOOKUP(E175,'[1]TD Z22K260'!$B$7:$N$18,A175,),)/1000</f>
        <v>0</v>
      </c>
      <c r="K175" s="6">
        <f>IFERROR(HLOOKUP(E175,[8]MBR07!$D$2:$AJ$60,10,),)</f>
        <v>697.40592566861415</v>
      </c>
    </row>
    <row r="176" spans="1:11" x14ac:dyDescent="0.35">
      <c r="A176">
        <v>12</v>
      </c>
      <c r="B176" t="s">
        <v>42</v>
      </c>
      <c r="C176">
        <v>11</v>
      </c>
      <c r="D176" t="s">
        <v>29</v>
      </c>
      <c r="E176" t="s">
        <v>30</v>
      </c>
      <c r="F176" s="6">
        <f t="shared" si="12"/>
        <v>0</v>
      </c>
      <c r="G176" s="6">
        <f t="shared" si="12"/>
        <v>2914.7603247141842</v>
      </c>
      <c r="H176" s="6">
        <f>IFERROR(VLOOKUP(E176,'[1]TD Z22K095'!$B$7:$N$18,'[1]Evolução FOB'!A176,),)/1000</f>
        <v>0</v>
      </c>
      <c r="I176" s="6">
        <f>IFERROR(HLOOKUP(E176,[8]MBR07!$D$2:$AJ$60,8,),)</f>
        <v>882.54323279999949</v>
      </c>
      <c r="J176" s="6">
        <f>IFERROR(VLOOKUP(E176,'[1]TD Z22K260'!$B$7:$N$18,A176,),)/1000</f>
        <v>0</v>
      </c>
      <c r="K176" s="6">
        <f>IFERROR(HLOOKUP(E176,[8]MBR07!$D$2:$AJ$60,10,),)</f>
        <v>2032.2170919141849</v>
      </c>
    </row>
    <row r="177" spans="1:11" x14ac:dyDescent="0.35">
      <c r="A177">
        <v>12</v>
      </c>
      <c r="B177" t="s">
        <v>42</v>
      </c>
      <c r="C177">
        <v>11</v>
      </c>
      <c r="D177" t="s">
        <v>31</v>
      </c>
      <c r="E177" t="s">
        <v>32</v>
      </c>
      <c r="F177" s="6">
        <f t="shared" si="12"/>
        <v>0</v>
      </c>
      <c r="G177" s="6">
        <f t="shared" si="12"/>
        <v>0</v>
      </c>
      <c r="H177" s="6">
        <f>IFERROR(VLOOKUP(E177,'[1]TD Z22K095'!$B$7:$N$18,'[1]Evolução FOB'!A177,),)/1000</f>
        <v>0</v>
      </c>
      <c r="I177" s="6">
        <f>IFERROR(HLOOKUP(E177,[8]MBR07!$D$2:$AJ$60,8,),)</f>
        <v>0</v>
      </c>
      <c r="J177" s="6">
        <f>IFERROR(VLOOKUP(E177,'[1]TD Z22K260'!$B$7:$N$18,A177,),)/1000</f>
        <v>0</v>
      </c>
      <c r="K177" s="6">
        <f>IFERROR(HLOOKUP(E177,[8]MBR07!$D$2:$AJ$60,10,),)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Evolução FOB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Pedro (CaP/ETS)</dc:creator>
  <cp:lastModifiedBy>Collin Pedro (CaP/ETS)</cp:lastModifiedBy>
  <dcterms:created xsi:type="dcterms:W3CDTF">2022-02-22T14:00:48Z</dcterms:created>
  <dcterms:modified xsi:type="dcterms:W3CDTF">2022-02-22T14:03:29Z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