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Meu Drive\Heavy Rains, Floods, and Disaster Risk Management Policies in Brazilian Municipalities\results\tables\"/>
    </mc:Choice>
  </mc:AlternateContent>
  <xr:revisionPtr revIDLastSave="0" documentId="13_ncr:1_{30525C14-5E08-42C5-A0F6-75EE538C4FCA}" xr6:coauthVersionLast="47" xr6:coauthVersionMax="47" xr10:uidLastSave="{00000000-0000-0000-0000-000000000000}"/>
  <bookViews>
    <workbookView xWindow="-120" yWindow="-120" windowWidth="29040" windowHeight="15720" firstSheet="5" activeTab="8" xr2:uid="{00000000-000D-0000-FFFF-FFFF00000000}"/>
  </bookViews>
  <sheets>
    <sheet name="00_adocao_das_politicas" sheetId="1" r:id="rId1"/>
    <sheet name="01_summary_statistics" sheetId="2" r:id="rId2"/>
    <sheet name="02_effect_drm_disaster" sheetId="3" r:id="rId3"/>
    <sheet name="03_affect_drm_disaster_iv" sheetId="4" r:id="rId4"/>
    <sheet name="04_robustness_check" sheetId="5" r:id="rId5"/>
    <sheet name="04_robustness_check_alternative" sheetId="6" r:id="rId6"/>
    <sheet name="04_robustness_ways_of_inference" sheetId="7" r:id="rId7"/>
    <sheet name="Planilha1" sheetId="8" r:id="rId8"/>
    <sheet name="Planilha2" sheetId="9" r:id="rId9"/>
  </sheets>
  <externalReferences>
    <externalReference r:id="rId10"/>
    <externalReference r:id="rId11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7" roundtripDataChecksum="pwS+zZmv+dwgk+ifVRRML7IvvJpQyICoe9LnIXZnATw="/>
    </ext>
  </extLst>
</workbook>
</file>

<file path=xl/calcChain.xml><?xml version="1.0" encoding="utf-8"?>
<calcChain xmlns="http://schemas.openxmlformats.org/spreadsheetml/2006/main">
  <c r="H4" i="9" l="1"/>
  <c r="F4" i="9"/>
  <c r="D4" i="9"/>
  <c r="L3" i="8"/>
  <c r="H3" i="8"/>
  <c r="D3" i="8"/>
  <c r="T3" i="8"/>
  <c r="R3" i="8"/>
  <c r="P3" i="8"/>
  <c r="C12" i="4"/>
  <c r="D12" i="4"/>
  <c r="E12" i="4"/>
  <c r="F12" i="4"/>
  <c r="G12" i="4"/>
  <c r="H12" i="4"/>
  <c r="I12" i="4"/>
  <c r="J12" i="4"/>
  <c r="K12" i="4"/>
  <c r="L12" i="4"/>
  <c r="C13" i="4"/>
  <c r="D13" i="4"/>
  <c r="E13" i="4"/>
  <c r="F13" i="4"/>
  <c r="G13" i="4"/>
  <c r="H13" i="4"/>
  <c r="I13" i="4"/>
  <c r="J13" i="4"/>
  <c r="K13" i="4"/>
  <c r="L13" i="4"/>
  <c r="C14" i="4"/>
  <c r="D14" i="4"/>
  <c r="E14" i="4"/>
  <c r="F14" i="4"/>
  <c r="G14" i="4"/>
  <c r="H14" i="4"/>
  <c r="I14" i="4"/>
  <c r="J14" i="4"/>
  <c r="K14" i="4"/>
  <c r="L14" i="4"/>
  <c r="B13" i="4"/>
  <c r="B14" i="4"/>
  <c r="B12" i="4"/>
  <c r="C10" i="4"/>
  <c r="D10" i="4"/>
  <c r="E10" i="4"/>
  <c r="F10" i="4"/>
  <c r="G10" i="4"/>
  <c r="H10" i="4"/>
  <c r="I10" i="4"/>
  <c r="J10" i="4"/>
  <c r="K10" i="4"/>
  <c r="L10" i="4"/>
  <c r="D11" i="4"/>
  <c r="F11" i="4"/>
  <c r="H11" i="4"/>
  <c r="J11" i="4"/>
  <c r="L11" i="4"/>
  <c r="B11" i="4"/>
  <c r="B10" i="4"/>
  <c r="D6" i="4"/>
  <c r="E6" i="4"/>
  <c r="F6" i="4"/>
  <c r="G6" i="4"/>
  <c r="H6" i="4"/>
  <c r="I6" i="4"/>
  <c r="J6" i="4"/>
  <c r="K6" i="4"/>
  <c r="L6" i="4"/>
  <c r="D7" i="4"/>
  <c r="F7" i="4"/>
  <c r="H7" i="4"/>
  <c r="J7" i="4"/>
  <c r="L7" i="4"/>
  <c r="B7" i="4"/>
  <c r="B6" i="4"/>
  <c r="N3" i="8"/>
  <c r="J3" i="8"/>
  <c r="F3" i="8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B12" i="7"/>
  <c r="X4" i="7"/>
  <c r="V4" i="7"/>
  <c r="T4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B7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B11" i="7"/>
  <c r="B10" i="7"/>
  <c r="B6" i="7"/>
  <c r="X9" i="7"/>
  <c r="V9" i="7"/>
  <c r="T9" i="7"/>
  <c r="R9" i="7"/>
  <c r="P9" i="7"/>
  <c r="N9" i="7"/>
  <c r="L9" i="7"/>
  <c r="J9" i="7"/>
  <c r="H9" i="7"/>
  <c r="F9" i="7"/>
  <c r="D9" i="7"/>
  <c r="B9" i="7"/>
  <c r="R4" i="7"/>
  <c r="P4" i="7"/>
  <c r="N4" i="7"/>
  <c r="L4" i="7"/>
  <c r="J4" i="7"/>
  <c r="H4" i="7"/>
  <c r="F4" i="7"/>
  <c r="D4" i="7"/>
  <c r="B4" i="7"/>
  <c r="D8" i="6"/>
  <c r="C8" i="6"/>
  <c r="B8" i="6"/>
  <c r="D4" i="6"/>
  <c r="C4" i="6"/>
  <c r="B4" i="6"/>
  <c r="L9" i="5"/>
  <c r="J9" i="5"/>
  <c r="H9" i="5"/>
  <c r="F9" i="5"/>
  <c r="D9" i="5"/>
  <c r="B9" i="5"/>
  <c r="L4" i="5"/>
  <c r="J4" i="5"/>
  <c r="H4" i="5"/>
  <c r="F4" i="5"/>
  <c r="D4" i="5"/>
  <c r="B4" i="5"/>
  <c r="L9" i="4"/>
  <c r="J9" i="4"/>
  <c r="H9" i="4"/>
  <c r="F9" i="4"/>
  <c r="D9" i="4"/>
  <c r="B9" i="4"/>
  <c r="L4" i="4"/>
  <c r="J4" i="4"/>
  <c r="H4" i="4"/>
  <c r="F4" i="4"/>
  <c r="D4" i="4"/>
  <c r="B4" i="4"/>
  <c r="L3" i="3"/>
  <c r="J3" i="3"/>
  <c r="H3" i="3"/>
  <c r="F3" i="3"/>
  <c r="D3" i="3"/>
  <c r="B3" i="3"/>
</calcChain>
</file>

<file path=xl/sharedStrings.xml><?xml version="1.0" encoding="utf-8"?>
<sst xmlns="http://schemas.openxmlformats.org/spreadsheetml/2006/main" count="456" uniqueCount="102">
  <si>
    <t>Flood Risky Mapping</t>
  </si>
  <si>
    <t>Supervision of Risky Areas</t>
  </si>
  <si>
    <t>Warning System</t>
  </si>
  <si>
    <t>North region</t>
  </si>
  <si>
    <t>Northeast region</t>
  </si>
  <si>
    <t>Southeast region</t>
  </si>
  <si>
    <t>South region</t>
  </si>
  <si>
    <t>Midwest region</t>
  </si>
  <si>
    <t>Brazil</t>
  </si>
  <si>
    <t>A. Main Variables</t>
  </si>
  <si>
    <t>Mean</t>
  </si>
  <si>
    <t>SD</t>
  </si>
  <si>
    <t>Min</t>
  </si>
  <si>
    <t>Max</t>
  </si>
  <si>
    <t>B. Control Variables</t>
  </si>
  <si>
    <t>C. Instrumental Variables</t>
  </si>
  <si>
    <t>Share homeless</t>
  </si>
  <si>
    <t>Flood Mapping</t>
  </si>
  <si>
    <t>Flood Supervision</t>
  </si>
  <si>
    <t>DRM</t>
  </si>
  <si>
    <t>Controls</t>
  </si>
  <si>
    <t>Number of Observations</t>
  </si>
  <si>
    <t>Panel A. Second-Stage IV</t>
  </si>
  <si>
    <t>Fit DRM</t>
  </si>
  <si>
    <t>Panel B. First-Stage IV</t>
  </si>
  <si>
    <t>DRM Policy</t>
  </si>
  <si>
    <t>Z DRM</t>
  </si>
  <si>
    <t>KP F-Statistic - First Stage</t>
  </si>
  <si>
    <t>Method</t>
  </si>
  <si>
    <t>Sum</t>
  </si>
  <si>
    <t>Wmean</t>
  </si>
  <si>
    <t>#REF!</t>
  </si>
  <si>
    <t>OLS</t>
  </si>
  <si>
    <t>2SLS</t>
  </si>
  <si>
    <t>A. Robustness to different specifications</t>
  </si>
  <si>
    <t>A.2 - Dependent variable in level</t>
  </si>
  <si>
    <t>A.3 - Dependent variable in log</t>
  </si>
  <si>
    <t>A.1 - Share Direct Affected as dependent variable</t>
  </si>
  <si>
    <t>0.026</t>
  </si>
  <si>
    <t>(0.029)</t>
  </si>
  <si>
    <t>(0.031)</t>
  </si>
  <si>
    <t>0.064</t>
  </si>
  <si>
    <t>0.009</t>
  </si>
  <si>
    <t>(0.069)</t>
  </si>
  <si>
    <t>(0.084)</t>
  </si>
  <si>
    <t>(0.068)</t>
  </si>
  <si>
    <t>(0.07)</t>
  </si>
  <si>
    <t>(0.018)</t>
  </si>
  <si>
    <t>(0.016)</t>
  </si>
  <si>
    <t>(0.017)</t>
  </si>
  <si>
    <t>0.262***</t>
  </si>
  <si>
    <t>0.262**</t>
  </si>
  <si>
    <t>0.177</t>
  </si>
  <si>
    <t>0.575***</t>
  </si>
  <si>
    <t>(0.076)</t>
  </si>
  <si>
    <t>(0.1)</t>
  </si>
  <si>
    <t>(0.08)</t>
  </si>
  <si>
    <t>(0.081)</t>
  </si>
  <si>
    <t>(0.125)</t>
  </si>
  <si>
    <t>(0.12)</t>
  </si>
  <si>
    <t>(0.128)</t>
  </si>
  <si>
    <t>(0.133)</t>
  </si>
  <si>
    <t>(0.149)</t>
  </si>
  <si>
    <t>(0.145)</t>
  </si>
  <si>
    <t>(0.143)</t>
  </si>
  <si>
    <t>(0.162)</t>
  </si>
  <si>
    <t>0.001</t>
  </si>
  <si>
    <t>-0.002</t>
  </si>
  <si>
    <t>(0.002)</t>
  </si>
  <si>
    <t>(0.003)</t>
  </si>
  <si>
    <t>(0.001)</t>
  </si>
  <si>
    <t>(0.077)</t>
  </si>
  <si>
    <t>(0.114)</t>
  </si>
  <si>
    <t>(868.276)</t>
  </si>
  <si>
    <t>(2.017)</t>
  </si>
  <si>
    <t>(2004.113)</t>
  </si>
  <si>
    <t>(3.989)</t>
  </si>
  <si>
    <t>(631.81)</t>
  </si>
  <si>
    <t>(1.397)</t>
  </si>
  <si>
    <t>C. Alternative ways of inference</t>
  </si>
  <si>
    <t>C.3 - Conley (1999) standard errors - 50 km</t>
  </si>
  <si>
    <t>C.4 - Conley (1999) standard errors - 100 km</t>
  </si>
  <si>
    <t>C.1 - Clustered standard errors by State</t>
  </si>
  <si>
    <t>C.2 - Clustered standard errors by Macrorregion</t>
  </si>
  <si>
    <t>B. Alternative instruments</t>
  </si>
  <si>
    <t>B.1 - Sum neighborhoods</t>
  </si>
  <si>
    <t>B.2 - Weighted Mean neighborhoods</t>
  </si>
  <si>
    <t>0.031***</t>
  </si>
  <si>
    <t>0.252***</t>
  </si>
  <si>
    <t>0.035*</t>
  </si>
  <si>
    <t>0.136*</t>
  </si>
  <si>
    <t>0.101***</t>
  </si>
  <si>
    <t>0.286***</t>
  </si>
  <si>
    <t>(0.04)</t>
  </si>
  <si>
    <t>(0.01)</t>
  </si>
  <si>
    <t>(0.03)</t>
  </si>
  <si>
    <t>(0.06)</t>
  </si>
  <si>
    <t>(0.02)</t>
  </si>
  <si>
    <t>(0.09)</t>
  </si>
  <si>
    <t>(0.11)</t>
  </si>
  <si>
    <t>(0.13)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</si>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</sst>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1" xfId="0" applyFont="1" applyBorder="1"/>
    <xf numFmtId="0" fontId="4" fillId="0" borderId="0" xfId="0" applyFont="1"/>
    <xf numFmtId="10" fontId="3" fillId="0" borderId="0" xfId="0" applyNumberFormat="1" applyFont="1" applyAlignment="1">
      <alignment horizontal="center"/>
    </xf>
    <xf numFmtId="0" fontId="3" fillId="0" borderId="2" xfId="0" applyFont="1" applyBorder="1"/>
    <xf numFmtId="10" fontId="3" fillId="0" borderId="2" xfId="0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5" fillId="0" borderId="3" xfId="0" applyFont="1" applyBorder="1"/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4" xfId="0" applyBorder="1"/>
    <xf numFmtId="0" fontId="4" fillId="0" borderId="6" xfId="0" applyFont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6" xfId="0" applyBorder="1"/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/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7" fillId="0" borderId="5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7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eu%20Drive\Heavy%20Rains,%20Floods,%20and%20Disaster%20Risk%20Management%20Policies%20in%20Brazilian%20Municipalities\results\tables\03_affect_drm_disaster_iv.csv" TargetMode="External"/><Relationship Id="rId1" Type="http://schemas.openxmlformats.org/officeDocument/2006/relationships/externalLinkPath" Target="03_affect_drm_disaster_iv.csv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eu%20Drive\Heavy%20Rains,%20Floods,%20and%20Disaster%20Risk%20Management%20Policies%20in%20Brazilian%20Municipalities\results\tables\04_robustness_check_alternative_ways_of_inference.csv" TargetMode="External"/><Relationship Id="rId1" Type="http://schemas.openxmlformats.org/officeDocument/2006/relationships/externalLinkPath" Target="04_robustness_check_alternative_ways_of_inferenc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3_affect_drm_disaster_iv"/>
    </sheetNames>
    <sheetDataSet>
      <sheetData sheetId="0">
        <row r="2">
          <cell r="B2">
            <v>2.5000000000000001E-2</v>
          </cell>
          <cell r="D2">
            <v>2.5999999999999999E-2</v>
          </cell>
          <cell r="F2">
            <v>3.5000000000000003E-2</v>
          </cell>
          <cell r="H2">
            <v>6.4000000000000001E-2</v>
          </cell>
          <cell r="J2">
            <v>5.0000000000000001E-3</v>
          </cell>
          <cell r="L2">
            <v>8.9999999999999993E-3</v>
          </cell>
        </row>
        <row r="3">
          <cell r="B3">
            <v>-0.02</v>
          </cell>
          <cell r="D3">
            <v>-0.03</v>
          </cell>
          <cell r="F3">
            <v>-0.03</v>
          </cell>
          <cell r="H3">
            <v>-0.06</v>
          </cell>
          <cell r="J3">
            <v>-0.02</v>
          </cell>
          <cell r="L3">
            <v>-0.02</v>
          </cell>
        </row>
        <row r="5">
          <cell r="B5" t="str">
            <v>0.28***</v>
          </cell>
          <cell r="D5" t="str">
            <v>0.262***</v>
          </cell>
          <cell r="F5" t="str">
            <v>0.268**</v>
          </cell>
          <cell r="H5">
            <v>0.17699999999999999</v>
          </cell>
          <cell r="J5" t="str">
            <v>0.642***</v>
          </cell>
          <cell r="L5" t="str">
            <v>0.575***</v>
          </cell>
        </row>
        <row r="6">
          <cell r="B6">
            <v>-0.08</v>
          </cell>
          <cell r="D6">
            <v>-0.08</v>
          </cell>
          <cell r="F6">
            <v>-0.11</v>
          </cell>
          <cell r="H6">
            <v>-0.11</v>
          </cell>
          <cell r="J6">
            <v>-0.13</v>
          </cell>
          <cell r="L6">
            <v>-0.13</v>
          </cell>
        </row>
        <row r="8">
          <cell r="B8" t="str">
            <v>No</v>
          </cell>
          <cell r="D8" t="str">
            <v>Yes</v>
          </cell>
          <cell r="F8" t="str">
            <v>No</v>
          </cell>
          <cell r="H8" t="str">
            <v>Yes</v>
          </cell>
          <cell r="J8" t="str">
            <v>No</v>
          </cell>
          <cell r="L8" t="str">
            <v>Yes</v>
          </cell>
        </row>
        <row r="9">
          <cell r="B9">
            <v>12.12</v>
          </cell>
          <cell r="D9">
            <v>10.27</v>
          </cell>
          <cell r="F9">
            <v>6.19</v>
          </cell>
          <cell r="H9">
            <v>2.59</v>
          </cell>
          <cell r="J9">
            <v>33.090000000000003</v>
          </cell>
          <cell r="L9">
            <v>24.93</v>
          </cell>
        </row>
        <row r="10">
          <cell r="B10">
            <v>301</v>
          </cell>
          <cell r="D10">
            <v>301</v>
          </cell>
          <cell r="F10">
            <v>301</v>
          </cell>
          <cell r="H10">
            <v>301</v>
          </cell>
          <cell r="J10">
            <v>301</v>
          </cell>
          <cell r="L10">
            <v>301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4_robustness_check_alternative"/>
    </sheetNames>
    <sheetDataSet>
      <sheetData sheetId="0">
        <row r="2">
          <cell r="B2" t="str">
            <v>0.026</v>
          </cell>
          <cell r="D2" t="str">
            <v>0.026</v>
          </cell>
          <cell r="F2" t="str">
            <v>0.026</v>
          </cell>
          <cell r="H2" t="str">
            <v>0.026</v>
          </cell>
          <cell r="J2" t="str">
            <v>0.064</v>
          </cell>
          <cell r="L2" t="str">
            <v>0.064</v>
          </cell>
          <cell r="N2" t="str">
            <v>0.064</v>
          </cell>
          <cell r="P2" t="str">
            <v>0.064</v>
          </cell>
          <cell r="R2" t="str">
            <v>0.009</v>
          </cell>
          <cell r="T2" t="str">
            <v>0.009</v>
          </cell>
          <cell r="V2" t="str">
            <v>0.009</v>
          </cell>
          <cell r="X2" t="str">
            <v>0.009</v>
          </cell>
        </row>
        <row r="3">
          <cell r="B3" t="str">
            <v>(0.029)</v>
          </cell>
          <cell r="D3" t="str">
            <v>(0.029)</v>
          </cell>
          <cell r="F3" t="str">
            <v>(0.029)</v>
          </cell>
          <cell r="H3" t="str">
            <v>(0.031)</v>
          </cell>
          <cell r="J3" t="str">
            <v>(0.069)</v>
          </cell>
          <cell r="L3" t="str">
            <v>(0.084)</v>
          </cell>
          <cell r="N3" t="str">
            <v>(0.068)</v>
          </cell>
          <cell r="P3" t="str">
            <v>(0.07)</v>
          </cell>
          <cell r="R3" t="str">
            <v>(0.018)</v>
          </cell>
          <cell r="T3" t="str">
            <v>(0.018)</v>
          </cell>
          <cell r="V3" t="str">
            <v>(0.016)</v>
          </cell>
          <cell r="X3" t="str">
            <v>(0.017)</v>
          </cell>
        </row>
        <row r="5">
          <cell r="B5" t="str">
            <v>0.262***</v>
          </cell>
          <cell r="D5" t="str">
            <v>0.262**</v>
          </cell>
          <cell r="F5" t="str">
            <v>0.262***</v>
          </cell>
          <cell r="H5" t="str">
            <v>0.262***</v>
          </cell>
          <cell r="J5" t="str">
            <v>0.177</v>
          </cell>
          <cell r="L5" t="str">
            <v>0.177</v>
          </cell>
          <cell r="N5" t="str">
            <v>0.177</v>
          </cell>
          <cell r="P5" t="str">
            <v>0.177</v>
          </cell>
          <cell r="R5" t="str">
            <v>0.575***</v>
          </cell>
          <cell r="T5" t="str">
            <v>0.575***</v>
          </cell>
          <cell r="V5" t="str">
            <v>0.575***</v>
          </cell>
          <cell r="X5" t="str">
            <v>0.575***</v>
          </cell>
        </row>
        <row r="6">
          <cell r="B6" t="str">
            <v>(0.076)</v>
          </cell>
          <cell r="D6" t="str">
            <v>(0.1)</v>
          </cell>
          <cell r="F6" t="str">
            <v>(0.08)</v>
          </cell>
          <cell r="H6" t="str">
            <v>(0.081)</v>
          </cell>
          <cell r="J6" t="str">
            <v>(0.125)</v>
          </cell>
          <cell r="L6" t="str">
            <v>(0.12)</v>
          </cell>
          <cell r="N6" t="str">
            <v>(0.128)</v>
          </cell>
          <cell r="P6" t="str">
            <v>(0.133)</v>
          </cell>
          <cell r="R6" t="str">
            <v>(0.149)</v>
          </cell>
          <cell r="T6" t="str">
            <v>(0.145)</v>
          </cell>
          <cell r="V6" t="str">
            <v>(0.143)</v>
          </cell>
          <cell r="X6" t="str">
            <v>(0.162)</v>
          </cell>
        </row>
        <row r="8">
          <cell r="B8" t="str">
            <v>Yes</v>
          </cell>
          <cell r="D8" t="str">
            <v>Yes</v>
          </cell>
          <cell r="F8" t="str">
            <v>Yes</v>
          </cell>
          <cell r="H8" t="str">
            <v>Yes</v>
          </cell>
          <cell r="J8" t="str">
            <v>Yes</v>
          </cell>
          <cell r="L8" t="str">
            <v>Yes</v>
          </cell>
          <cell r="N8" t="str">
            <v>Yes</v>
          </cell>
          <cell r="P8" t="str">
            <v>Yes</v>
          </cell>
          <cell r="R8" t="str">
            <v>Yes</v>
          </cell>
          <cell r="T8" t="str">
            <v>Yes</v>
          </cell>
          <cell r="V8" t="str">
            <v>Yes</v>
          </cell>
          <cell r="X8" t="str">
            <v>Yes</v>
          </cell>
        </row>
        <row r="9">
          <cell r="B9" t="str">
            <v>10.27</v>
          </cell>
          <cell r="D9" t="str">
            <v>10.27</v>
          </cell>
          <cell r="F9" t="str">
            <v>10.27</v>
          </cell>
          <cell r="H9" t="str">
            <v>10.27</v>
          </cell>
          <cell r="J9" t="str">
            <v>2.59</v>
          </cell>
          <cell r="L9" t="str">
            <v>2.59</v>
          </cell>
          <cell r="N9" t="str">
            <v>2.59</v>
          </cell>
          <cell r="P9" t="str">
            <v>2.59</v>
          </cell>
          <cell r="R9" t="str">
            <v>24.93</v>
          </cell>
          <cell r="T9" t="str">
            <v>24.93</v>
          </cell>
          <cell r="V9" t="str">
            <v>24.93</v>
          </cell>
          <cell r="X9" t="str">
            <v>24.93</v>
          </cell>
        </row>
        <row r="10">
          <cell r="B10">
            <v>301</v>
          </cell>
          <cell r="D10">
            <v>301</v>
          </cell>
          <cell r="F10">
            <v>301</v>
          </cell>
          <cell r="H10">
            <v>301</v>
          </cell>
          <cell r="J10">
            <v>301</v>
          </cell>
          <cell r="L10">
            <v>301</v>
          </cell>
          <cell r="N10">
            <v>301</v>
          </cell>
          <cell r="P10">
            <v>301</v>
          </cell>
          <cell r="R10">
            <v>301</v>
          </cell>
          <cell r="T10">
            <v>301</v>
          </cell>
          <cell r="V10">
            <v>301</v>
          </cell>
          <cell r="X10">
            <v>301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000"/>
  <sheetViews>
    <sheetView workbookViewId="0"/>
  </sheetViews>
  <sheetFormatPr defaultColWidth="14.42578125" defaultRowHeight="15" customHeight="1"/>
  <cols>
    <col min="1" max="1" width="16.140625" customWidth="1"/>
    <col min="2" max="2" width="19.42578125" customWidth="1"/>
    <col min="3" max="3" width="24.5703125" customWidth="1"/>
    <col min="4" max="4" width="15.42578125" customWidth="1"/>
    <col min="5" max="26" width="8.7109375" customWidth="1"/>
  </cols>
  <sheetData>
    <row r="3" spans="1:4">
      <c r="A3" s="1"/>
      <c r="B3" s="1" t="s">
        <v>0</v>
      </c>
      <c r="C3" s="1" t="s">
        <v>1</v>
      </c>
      <c r="D3" s="1" t="s">
        <v>2</v>
      </c>
    </row>
    <row r="4" spans="1:4">
      <c r="A4" s="2" t="s">
        <v>3</v>
      </c>
      <c r="B4" s="3" t="s">
        <v>31</v>
      </c>
      <c r="C4" s="3" t="s">
        <v>31</v>
      </c>
      <c r="D4" s="3" t="s">
        <v>31</v>
      </c>
    </row>
    <row r="5" spans="1:4">
      <c r="A5" s="2" t="s">
        <v>4</v>
      </c>
      <c r="B5" s="3" t="s">
        <v>31</v>
      </c>
      <c r="C5" s="3" t="s">
        <v>31</v>
      </c>
      <c r="D5" s="3" t="s">
        <v>31</v>
      </c>
    </row>
    <row r="6" spans="1:4">
      <c r="A6" s="2" t="s">
        <v>5</v>
      </c>
      <c r="B6" s="3" t="s">
        <v>31</v>
      </c>
      <c r="C6" s="3" t="s">
        <v>31</v>
      </c>
      <c r="D6" s="3" t="s">
        <v>31</v>
      </c>
    </row>
    <row r="7" spans="1:4">
      <c r="A7" s="2" t="s">
        <v>6</v>
      </c>
      <c r="B7" s="3" t="s">
        <v>31</v>
      </c>
      <c r="C7" s="3" t="s">
        <v>31</v>
      </c>
      <c r="D7" s="3" t="s">
        <v>31</v>
      </c>
    </row>
    <row r="8" spans="1:4">
      <c r="A8" s="4" t="s">
        <v>7</v>
      </c>
      <c r="B8" s="5" t="s">
        <v>31</v>
      </c>
      <c r="C8" s="5" t="s">
        <v>31</v>
      </c>
      <c r="D8" s="5" t="s">
        <v>31</v>
      </c>
    </row>
    <row r="9" spans="1:4">
      <c r="A9" s="1" t="s">
        <v>8</v>
      </c>
      <c r="B9" s="6" t="s">
        <v>31</v>
      </c>
      <c r="C9" s="6" t="s">
        <v>31</v>
      </c>
      <c r="D9" s="6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000"/>
  <sheetViews>
    <sheetView workbookViewId="0"/>
  </sheetViews>
  <sheetFormatPr defaultColWidth="14.42578125" defaultRowHeight="15" customHeight="1"/>
  <cols>
    <col min="1" max="1" width="36.42578125" customWidth="1"/>
    <col min="2" max="5" width="12" customWidth="1"/>
    <col min="6" max="26" width="8.7109375" customWidth="1"/>
  </cols>
  <sheetData>
    <row r="2" spans="1:5">
      <c r="A2" s="7" t="s">
        <v>9</v>
      </c>
      <c r="B2" s="8" t="s">
        <v>10</v>
      </c>
      <c r="C2" s="8" t="s">
        <v>11</v>
      </c>
      <c r="D2" s="8" t="s">
        <v>12</v>
      </c>
      <c r="E2" s="8" t="s">
        <v>13</v>
      </c>
    </row>
    <row r="3" spans="1:5">
      <c r="A3" s="2" t="s">
        <v>31</v>
      </c>
      <c r="B3" s="9" t="s">
        <v>31</v>
      </c>
      <c r="C3" s="9" t="s">
        <v>31</v>
      </c>
      <c r="D3" s="9" t="s">
        <v>31</v>
      </c>
      <c r="E3" s="9" t="s">
        <v>31</v>
      </c>
    </row>
    <row r="4" spans="1:5">
      <c r="A4" s="2" t="s">
        <v>31</v>
      </c>
      <c r="B4" s="9" t="s">
        <v>31</v>
      </c>
      <c r="C4" s="9" t="s">
        <v>31</v>
      </c>
      <c r="D4" s="9" t="s">
        <v>31</v>
      </c>
      <c r="E4" s="9" t="s">
        <v>31</v>
      </c>
    </row>
    <row r="5" spans="1:5">
      <c r="A5" s="2" t="s">
        <v>31</v>
      </c>
      <c r="B5" s="9" t="s">
        <v>31</v>
      </c>
      <c r="C5" s="9" t="s">
        <v>31</v>
      </c>
      <c r="D5" s="9" t="s">
        <v>31</v>
      </c>
      <c r="E5" s="9" t="s">
        <v>31</v>
      </c>
    </row>
    <row r="6" spans="1:5">
      <c r="A6" s="2" t="s">
        <v>31</v>
      </c>
      <c r="B6" s="9" t="s">
        <v>31</v>
      </c>
      <c r="C6" s="9" t="s">
        <v>31</v>
      </c>
      <c r="D6" s="9" t="s">
        <v>31</v>
      </c>
      <c r="E6" s="9" t="s">
        <v>31</v>
      </c>
    </row>
    <row r="7" spans="1:5">
      <c r="A7" s="7" t="s">
        <v>14</v>
      </c>
      <c r="B7" s="8" t="s">
        <v>10</v>
      </c>
      <c r="C7" s="8" t="s">
        <v>11</v>
      </c>
      <c r="D7" s="8" t="s">
        <v>12</v>
      </c>
      <c r="E7" s="8" t="s">
        <v>13</v>
      </c>
    </row>
    <row r="8" spans="1:5">
      <c r="A8" s="2" t="s">
        <v>31</v>
      </c>
      <c r="B8" s="9" t="s">
        <v>31</v>
      </c>
      <c r="C8" s="9" t="s">
        <v>31</v>
      </c>
      <c r="D8" s="9" t="s">
        <v>31</v>
      </c>
      <c r="E8" s="9" t="s">
        <v>31</v>
      </c>
    </row>
    <row r="9" spans="1:5">
      <c r="A9" s="2" t="s">
        <v>31</v>
      </c>
      <c r="B9" s="9" t="s">
        <v>31</v>
      </c>
      <c r="C9" s="9" t="s">
        <v>31</v>
      </c>
      <c r="D9" s="9" t="s">
        <v>31</v>
      </c>
      <c r="E9" s="9" t="s">
        <v>31</v>
      </c>
    </row>
    <row r="10" spans="1:5">
      <c r="A10" s="2" t="s">
        <v>31</v>
      </c>
      <c r="B10" s="9" t="s">
        <v>31</v>
      </c>
      <c r="C10" s="9" t="s">
        <v>31</v>
      </c>
      <c r="D10" s="9" t="s">
        <v>31</v>
      </c>
      <c r="E10" s="9" t="s">
        <v>31</v>
      </c>
    </row>
    <row r="11" spans="1:5">
      <c r="A11" s="2" t="s">
        <v>31</v>
      </c>
      <c r="B11" s="9" t="s">
        <v>31</v>
      </c>
      <c r="C11" s="9" t="s">
        <v>31</v>
      </c>
      <c r="D11" s="9" t="s">
        <v>31</v>
      </c>
      <c r="E11" s="9" t="s">
        <v>31</v>
      </c>
    </row>
    <row r="12" spans="1:5">
      <c r="A12" s="2" t="s">
        <v>31</v>
      </c>
      <c r="B12" s="9" t="s">
        <v>31</v>
      </c>
      <c r="C12" s="9" t="s">
        <v>31</v>
      </c>
      <c r="D12" s="9" t="s">
        <v>31</v>
      </c>
      <c r="E12" s="9" t="s">
        <v>31</v>
      </c>
    </row>
    <row r="13" spans="1:5">
      <c r="A13" s="2" t="s">
        <v>31</v>
      </c>
      <c r="B13" s="9" t="s">
        <v>31</v>
      </c>
      <c r="C13" s="9" t="s">
        <v>31</v>
      </c>
      <c r="D13" s="9" t="s">
        <v>31</v>
      </c>
      <c r="E13" s="9" t="s">
        <v>31</v>
      </c>
    </row>
    <row r="14" spans="1:5">
      <c r="A14" s="7" t="s">
        <v>15</v>
      </c>
      <c r="B14" s="8" t="s">
        <v>10</v>
      </c>
      <c r="C14" s="8" t="s">
        <v>11</v>
      </c>
      <c r="D14" s="8" t="s">
        <v>12</v>
      </c>
      <c r="E14" s="8" t="s">
        <v>13</v>
      </c>
    </row>
    <row r="15" spans="1:5">
      <c r="A15" s="2" t="s">
        <v>31</v>
      </c>
      <c r="B15" s="9" t="s">
        <v>31</v>
      </c>
      <c r="C15" s="9" t="s">
        <v>31</v>
      </c>
      <c r="D15" s="9" t="s">
        <v>31</v>
      </c>
      <c r="E15" s="10" t="s">
        <v>31</v>
      </c>
    </row>
    <row r="16" spans="1:5">
      <c r="A16" s="2" t="s">
        <v>31</v>
      </c>
      <c r="B16" s="9" t="s">
        <v>31</v>
      </c>
      <c r="C16" s="9" t="s">
        <v>31</v>
      </c>
      <c r="D16" s="9" t="s">
        <v>31</v>
      </c>
      <c r="E16" s="9" t="s">
        <v>31</v>
      </c>
    </row>
    <row r="17" spans="1:5">
      <c r="A17" s="4" t="s">
        <v>31</v>
      </c>
      <c r="B17" s="11" t="s">
        <v>31</v>
      </c>
      <c r="C17" s="11" t="s">
        <v>31</v>
      </c>
      <c r="D17" s="11" t="s">
        <v>31</v>
      </c>
      <c r="E17" s="11" t="s">
        <v>31</v>
      </c>
    </row>
    <row r="21" spans="1:5" ht="15.75" customHeight="1"/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1000"/>
  <sheetViews>
    <sheetView workbookViewId="0"/>
  </sheetViews>
  <sheetFormatPr defaultColWidth="14.42578125" defaultRowHeight="15" customHeight="1"/>
  <cols>
    <col min="1" max="1" width="23.140625" customWidth="1"/>
    <col min="2" max="2" width="14.28515625" customWidth="1"/>
    <col min="3" max="3" width="2.28515625" customWidth="1"/>
    <col min="4" max="4" width="14.28515625" customWidth="1"/>
    <col min="5" max="5" width="2.28515625" customWidth="1"/>
    <col min="6" max="6" width="17" customWidth="1"/>
    <col min="7" max="7" width="0.85546875" customWidth="1"/>
    <col min="8" max="8" width="17" customWidth="1"/>
    <col min="9" max="9" width="2" customWidth="1"/>
    <col min="10" max="10" width="15.42578125" customWidth="1"/>
    <col min="11" max="11" width="2" customWidth="1"/>
    <col min="12" max="12" width="15.42578125" customWidth="1"/>
    <col min="13" max="26" width="8.7109375" customWidth="1"/>
  </cols>
  <sheetData>
    <row r="2" spans="1:12" ht="14.25" customHeight="1">
      <c r="A2" s="27" t="s">
        <v>16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ht="14.25" customHeight="1">
      <c r="A3" s="9"/>
      <c r="B3" s="11" t="str">
        <f>"(1)"</f>
        <v>(1)</v>
      </c>
      <c r="C3" s="9"/>
      <c r="D3" s="11" t="str">
        <f>"(2)"</f>
        <v>(2)</v>
      </c>
      <c r="E3" s="9"/>
      <c r="F3" s="11" t="str">
        <f>"(3)"</f>
        <v>(3)</v>
      </c>
      <c r="G3" s="9"/>
      <c r="H3" s="11" t="str">
        <f>"(4)"</f>
        <v>(4)</v>
      </c>
      <c r="I3" s="9"/>
      <c r="J3" s="11" t="str">
        <f>"(5)"</f>
        <v>(5)</v>
      </c>
      <c r="K3" s="9"/>
      <c r="L3" s="11" t="str">
        <f>"(6)"</f>
        <v>(6)</v>
      </c>
    </row>
    <row r="4" spans="1:12">
      <c r="A4" s="4"/>
      <c r="B4" s="11" t="s">
        <v>17</v>
      </c>
      <c r="C4" s="11"/>
      <c r="D4" s="11" t="s">
        <v>17</v>
      </c>
      <c r="E4" s="11"/>
      <c r="F4" s="11" t="s">
        <v>18</v>
      </c>
      <c r="H4" s="11" t="s">
        <v>18</v>
      </c>
      <c r="I4" s="11"/>
      <c r="J4" s="11" t="s">
        <v>2</v>
      </c>
      <c r="K4" s="11"/>
      <c r="L4" s="11" t="s">
        <v>2</v>
      </c>
    </row>
    <row r="5" spans="1:12">
      <c r="A5" s="2" t="s">
        <v>19</v>
      </c>
      <c r="B5" s="9" t="s">
        <v>31</v>
      </c>
      <c r="C5" s="9"/>
      <c r="D5" s="9" t="s">
        <v>31</v>
      </c>
      <c r="E5" s="9"/>
      <c r="F5" s="9" t="s">
        <v>31</v>
      </c>
      <c r="G5" s="9"/>
      <c r="H5" s="9" t="s">
        <v>31</v>
      </c>
      <c r="I5" s="9"/>
      <c r="J5" s="9" t="s">
        <v>31</v>
      </c>
      <c r="K5" s="9"/>
      <c r="L5" s="9" t="s">
        <v>31</v>
      </c>
    </row>
    <row r="6" spans="1:12">
      <c r="B6" s="9" t="s">
        <v>31</v>
      </c>
      <c r="C6" s="9"/>
      <c r="D6" s="9" t="s">
        <v>31</v>
      </c>
      <c r="E6" s="9"/>
      <c r="F6" s="9" t="s">
        <v>31</v>
      </c>
      <c r="G6" s="9"/>
      <c r="H6" s="9" t="s">
        <v>31</v>
      </c>
      <c r="I6" s="9"/>
      <c r="J6" s="9" t="s">
        <v>31</v>
      </c>
      <c r="K6" s="9"/>
      <c r="L6" s="9" t="s">
        <v>31</v>
      </c>
    </row>
    <row r="7" spans="1:12">
      <c r="A7" s="13" t="s">
        <v>20</v>
      </c>
      <c r="B7" s="14" t="s">
        <v>31</v>
      </c>
      <c r="C7" s="14"/>
      <c r="D7" s="14" t="s">
        <v>31</v>
      </c>
      <c r="E7" s="14"/>
      <c r="F7" s="14" t="s">
        <v>31</v>
      </c>
      <c r="G7" s="14"/>
      <c r="H7" s="14" t="s">
        <v>31</v>
      </c>
      <c r="I7" s="14"/>
      <c r="J7" s="14" t="s">
        <v>31</v>
      </c>
      <c r="K7" s="14"/>
      <c r="L7" s="14" t="s">
        <v>31</v>
      </c>
    </row>
    <row r="8" spans="1:12">
      <c r="A8" s="4" t="s">
        <v>21</v>
      </c>
      <c r="B8" s="11" t="s">
        <v>31</v>
      </c>
      <c r="C8" s="11"/>
      <c r="D8" s="11" t="s">
        <v>31</v>
      </c>
      <c r="E8" s="11"/>
      <c r="F8" s="11" t="s">
        <v>31</v>
      </c>
      <c r="G8" s="11"/>
      <c r="H8" s="11" t="s">
        <v>31</v>
      </c>
      <c r="I8" s="11"/>
      <c r="J8" s="11" t="s">
        <v>31</v>
      </c>
      <c r="K8" s="11"/>
      <c r="L8" s="1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L2"/>
  </mergeCells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M1000"/>
  <sheetViews>
    <sheetView workbookViewId="0">
      <selection activeCell="P6" sqref="P6:Z11"/>
    </sheetView>
  </sheetViews>
  <sheetFormatPr defaultColWidth="14.42578125" defaultRowHeight="15" customHeight="1"/>
  <cols>
    <col min="1" max="1" width="23.5703125" customWidth="1"/>
    <col min="2" max="2" width="14.28515625" customWidth="1"/>
    <col min="3" max="3" width="1.28515625" customWidth="1"/>
    <col min="4" max="4" width="14.28515625" customWidth="1"/>
    <col min="5" max="5" width="1.28515625" customWidth="1"/>
    <col min="6" max="6" width="17" customWidth="1"/>
    <col min="7" max="7" width="1.28515625" customWidth="1"/>
    <col min="8" max="8" width="17" customWidth="1"/>
    <col min="9" max="9" width="1.28515625" customWidth="1"/>
    <col min="10" max="10" width="15.42578125" customWidth="1"/>
    <col min="11" max="11" width="1.28515625" customWidth="1"/>
    <col min="12" max="12" width="15.42578125" customWidth="1"/>
    <col min="13" max="26" width="8.7109375" customWidth="1"/>
  </cols>
  <sheetData>
    <row r="3" spans="1:13">
      <c r="A3" s="15" t="s">
        <v>22</v>
      </c>
      <c r="B3" s="27" t="s">
        <v>16</v>
      </c>
      <c r="C3" s="28"/>
      <c r="D3" s="28"/>
      <c r="E3" s="28"/>
      <c r="F3" s="28"/>
      <c r="G3" s="28"/>
      <c r="H3" s="28"/>
      <c r="I3" s="28"/>
      <c r="J3" s="28"/>
      <c r="K3" s="28"/>
      <c r="L3" s="28"/>
    </row>
    <row r="4" spans="1:13">
      <c r="B4" s="11" t="str">
        <f>"(1)"</f>
        <v>(1)</v>
      </c>
      <c r="C4" s="9"/>
      <c r="D4" s="12" t="str">
        <f>"(2)"</f>
        <v>(2)</v>
      </c>
      <c r="E4" s="9"/>
      <c r="F4" s="12" t="str">
        <f>"(3)"</f>
        <v>(3)</v>
      </c>
      <c r="G4" s="9"/>
      <c r="H4" s="11" t="str">
        <f>"(4)"</f>
        <v>(4)</v>
      </c>
      <c r="I4" s="9"/>
      <c r="J4" s="12" t="str">
        <f>"(5)"</f>
        <v>(5)</v>
      </c>
      <c r="K4" s="9"/>
      <c r="L4" s="12" t="str">
        <f>"(6)"</f>
        <v>(6)</v>
      </c>
      <c r="M4" s="9"/>
    </row>
    <row r="5" spans="1:13">
      <c r="A5" s="4"/>
      <c r="B5" s="11" t="s">
        <v>17</v>
      </c>
      <c r="C5" s="11"/>
      <c r="D5" s="11" t="s">
        <v>17</v>
      </c>
      <c r="E5" s="11"/>
      <c r="F5" s="11" t="s">
        <v>18</v>
      </c>
      <c r="G5" s="11"/>
      <c r="H5" s="11" t="s">
        <v>18</v>
      </c>
      <c r="I5" s="11"/>
      <c r="J5" s="11" t="s">
        <v>2</v>
      </c>
      <c r="K5" s="11"/>
      <c r="L5" s="11" t="s">
        <v>2</v>
      </c>
      <c r="M5" s="9"/>
    </row>
    <row r="6" spans="1:13">
      <c r="A6" s="2" t="s">
        <v>23</v>
      </c>
      <c r="B6" s="9">
        <f>'[1]03_affect_drm_disaster_iv'!B2</f>
        <v>2.5000000000000001E-2</v>
      </c>
      <c r="C6" s="9"/>
      <c r="D6" s="9">
        <f>'[1]03_affect_drm_disaster_iv'!D2</f>
        <v>2.5999999999999999E-2</v>
      </c>
      <c r="E6" s="9">
        <f>'[1]03_affect_drm_disaster_iv'!E2</f>
        <v>0</v>
      </c>
      <c r="F6" s="9">
        <f>'[1]03_affect_drm_disaster_iv'!F2</f>
        <v>3.5000000000000003E-2</v>
      </c>
      <c r="G6" s="9">
        <f>'[1]03_affect_drm_disaster_iv'!G2</f>
        <v>0</v>
      </c>
      <c r="H6" s="9">
        <f>'[1]03_affect_drm_disaster_iv'!H2</f>
        <v>6.4000000000000001E-2</v>
      </c>
      <c r="I6" s="9">
        <f>'[1]03_affect_drm_disaster_iv'!I2</f>
        <v>0</v>
      </c>
      <c r="J6" s="9">
        <f>'[1]03_affect_drm_disaster_iv'!J2</f>
        <v>5.0000000000000001E-3</v>
      </c>
      <c r="K6" s="9">
        <f>'[1]03_affect_drm_disaster_iv'!K2</f>
        <v>0</v>
      </c>
      <c r="L6" s="9">
        <f>'[1]03_affect_drm_disaster_iv'!L2</f>
        <v>8.9999999999999993E-3</v>
      </c>
    </row>
    <row r="7" spans="1:13">
      <c r="B7" s="9" t="str">
        <f>"("&amp;-1*'[1]03_affect_drm_disaster_iv'!B3&amp;")"</f>
        <v>(0.02)</v>
      </c>
      <c r="C7" s="9"/>
      <c r="D7" s="9" t="str">
        <f>"("&amp;-1*'[1]03_affect_drm_disaster_iv'!D3&amp;")"</f>
        <v>(0.03)</v>
      </c>
      <c r="E7" s="9"/>
      <c r="F7" s="9" t="str">
        <f>"("&amp;-1*'[1]03_affect_drm_disaster_iv'!F3&amp;")"</f>
        <v>(0.03)</v>
      </c>
      <c r="G7" s="9"/>
      <c r="H7" s="9" t="str">
        <f>"("&amp;-1*'[1]03_affect_drm_disaster_iv'!H3&amp;")"</f>
        <v>(0.06)</v>
      </c>
      <c r="I7" s="9"/>
      <c r="J7" s="9" t="str">
        <f>"("&amp;-1*'[1]03_affect_drm_disaster_iv'!J3&amp;")"</f>
        <v>(0.02)</v>
      </c>
      <c r="K7" s="9"/>
      <c r="L7" s="9" t="str">
        <f>"("&amp;-1*'[1]03_affect_drm_disaster_iv'!L3&amp;")"</f>
        <v>(0.02)</v>
      </c>
    </row>
    <row r="8" spans="1:13">
      <c r="A8" s="15" t="s">
        <v>24</v>
      </c>
      <c r="B8" s="27" t="s">
        <v>25</v>
      </c>
      <c r="C8" s="28"/>
      <c r="D8" s="28"/>
      <c r="E8" s="28"/>
      <c r="F8" s="28"/>
      <c r="G8" s="28"/>
      <c r="H8" s="28"/>
      <c r="I8" s="28"/>
      <c r="J8" s="28"/>
      <c r="K8" s="28"/>
      <c r="L8" s="28"/>
    </row>
    <row r="9" spans="1:13">
      <c r="A9" s="4"/>
      <c r="B9" s="11" t="str">
        <f>"(1)"</f>
        <v>(1)</v>
      </c>
      <c r="C9" s="11"/>
      <c r="D9" s="11" t="str">
        <f>"(2)"</f>
        <v>(2)</v>
      </c>
      <c r="E9" s="11"/>
      <c r="F9" s="11" t="str">
        <f>"(3)"</f>
        <v>(3)</v>
      </c>
      <c r="G9" s="11"/>
      <c r="H9" s="11" t="str">
        <f>"(4)"</f>
        <v>(4)</v>
      </c>
      <c r="I9" s="11"/>
      <c r="J9" s="11" t="str">
        <f>"(5)"</f>
        <v>(5)</v>
      </c>
      <c r="K9" s="11"/>
      <c r="L9" s="11" t="str">
        <f>"(6)"</f>
        <v>(6)</v>
      </c>
    </row>
    <row r="10" spans="1:13">
      <c r="A10" s="2" t="s">
        <v>26</v>
      </c>
      <c r="B10" s="9" t="str">
        <f>'[1]03_affect_drm_disaster_iv'!B5</f>
        <v>0.28***</v>
      </c>
      <c r="C10" s="9">
        <f>'[1]03_affect_drm_disaster_iv'!C5</f>
        <v>0</v>
      </c>
      <c r="D10" s="9" t="str">
        <f>'[1]03_affect_drm_disaster_iv'!D5</f>
        <v>0.262***</v>
      </c>
      <c r="E10" s="9">
        <f>'[1]03_affect_drm_disaster_iv'!E5</f>
        <v>0</v>
      </c>
      <c r="F10" s="9" t="str">
        <f>'[1]03_affect_drm_disaster_iv'!F5</f>
        <v>0.268**</v>
      </c>
      <c r="G10" s="9">
        <f>'[1]03_affect_drm_disaster_iv'!G5</f>
        <v>0</v>
      </c>
      <c r="H10" s="9">
        <f>'[1]03_affect_drm_disaster_iv'!H5</f>
        <v>0.17699999999999999</v>
      </c>
      <c r="I10" s="9">
        <f>'[1]03_affect_drm_disaster_iv'!I5</f>
        <v>0</v>
      </c>
      <c r="J10" s="9" t="str">
        <f>'[1]03_affect_drm_disaster_iv'!J5</f>
        <v>0.642***</v>
      </c>
      <c r="K10" s="9">
        <f>'[1]03_affect_drm_disaster_iv'!K5</f>
        <v>0</v>
      </c>
      <c r="L10" s="9" t="str">
        <f>'[1]03_affect_drm_disaster_iv'!L5</f>
        <v>0.575***</v>
      </c>
    </row>
    <row r="11" spans="1:13">
      <c r="A11" s="4"/>
      <c r="B11" s="17" t="str">
        <f>"("&amp;-1*'[1]03_affect_drm_disaster_iv'!B6&amp;")"</f>
        <v>(0.08)</v>
      </c>
      <c r="C11" s="17"/>
      <c r="D11" s="17" t="str">
        <f>"("&amp;-1*'[1]03_affect_drm_disaster_iv'!D6&amp;")"</f>
        <v>(0.08)</v>
      </c>
      <c r="E11" s="17"/>
      <c r="F11" s="17" t="str">
        <f>"("&amp;-1*'[1]03_affect_drm_disaster_iv'!F6&amp;")"</f>
        <v>(0.11)</v>
      </c>
      <c r="G11" s="17"/>
      <c r="H11" s="17" t="str">
        <f>"("&amp;-1*'[1]03_affect_drm_disaster_iv'!H6&amp;")"</f>
        <v>(0.11)</v>
      </c>
      <c r="I11" s="17"/>
      <c r="J11" s="17" t="str">
        <f>"("&amp;-1*'[1]03_affect_drm_disaster_iv'!J6&amp;")"</f>
        <v>(0.13)</v>
      </c>
      <c r="K11" s="17"/>
      <c r="L11" s="17" t="str">
        <f>"("&amp;-1*'[1]03_affect_drm_disaster_iv'!L6&amp;")"</f>
        <v>(0.13)</v>
      </c>
    </row>
    <row r="12" spans="1:13">
      <c r="A12" s="2" t="s">
        <v>20</v>
      </c>
      <c r="B12" s="9" t="str">
        <f>'[1]03_affect_drm_disaster_iv'!B8</f>
        <v>No</v>
      </c>
      <c r="C12" s="9">
        <f>'[1]03_affect_drm_disaster_iv'!C8</f>
        <v>0</v>
      </c>
      <c r="D12" s="9" t="str">
        <f>'[1]03_affect_drm_disaster_iv'!D8</f>
        <v>Yes</v>
      </c>
      <c r="E12" s="9">
        <f>'[1]03_affect_drm_disaster_iv'!E8</f>
        <v>0</v>
      </c>
      <c r="F12" s="9" t="str">
        <f>'[1]03_affect_drm_disaster_iv'!F8</f>
        <v>No</v>
      </c>
      <c r="G12" s="9">
        <f>'[1]03_affect_drm_disaster_iv'!G8</f>
        <v>0</v>
      </c>
      <c r="H12" s="9" t="str">
        <f>'[1]03_affect_drm_disaster_iv'!H8</f>
        <v>Yes</v>
      </c>
      <c r="I12" s="9">
        <f>'[1]03_affect_drm_disaster_iv'!I8</f>
        <v>0</v>
      </c>
      <c r="J12" s="9" t="str">
        <f>'[1]03_affect_drm_disaster_iv'!J8</f>
        <v>No</v>
      </c>
      <c r="K12" s="9">
        <f>'[1]03_affect_drm_disaster_iv'!K8</f>
        <v>0</v>
      </c>
      <c r="L12" s="9" t="str">
        <f>'[1]03_affect_drm_disaster_iv'!L8</f>
        <v>Yes</v>
      </c>
    </row>
    <row r="13" spans="1:13">
      <c r="A13" s="2" t="s">
        <v>27</v>
      </c>
      <c r="B13" s="9">
        <f>'[1]03_affect_drm_disaster_iv'!B9</f>
        <v>12.12</v>
      </c>
      <c r="C13" s="9">
        <f>'[1]03_affect_drm_disaster_iv'!C9</f>
        <v>0</v>
      </c>
      <c r="D13" s="9">
        <f>'[1]03_affect_drm_disaster_iv'!D9</f>
        <v>10.27</v>
      </c>
      <c r="E13" s="9">
        <f>'[1]03_affect_drm_disaster_iv'!E9</f>
        <v>0</v>
      </c>
      <c r="F13" s="9">
        <f>'[1]03_affect_drm_disaster_iv'!F9</f>
        <v>6.19</v>
      </c>
      <c r="G13" s="9">
        <f>'[1]03_affect_drm_disaster_iv'!G9</f>
        <v>0</v>
      </c>
      <c r="H13" s="9">
        <f>'[1]03_affect_drm_disaster_iv'!H9</f>
        <v>2.59</v>
      </c>
      <c r="I13" s="9">
        <f>'[1]03_affect_drm_disaster_iv'!I9</f>
        <v>0</v>
      </c>
      <c r="J13" s="9">
        <f>'[1]03_affect_drm_disaster_iv'!J9</f>
        <v>33.090000000000003</v>
      </c>
      <c r="K13" s="9">
        <f>'[1]03_affect_drm_disaster_iv'!K9</f>
        <v>0</v>
      </c>
      <c r="L13" s="9">
        <f>'[1]03_affect_drm_disaster_iv'!L9</f>
        <v>24.93</v>
      </c>
    </row>
    <row r="14" spans="1:13">
      <c r="A14" s="4" t="s">
        <v>21</v>
      </c>
      <c r="B14" s="17">
        <f>'[1]03_affect_drm_disaster_iv'!B10</f>
        <v>301</v>
      </c>
      <c r="C14" s="17">
        <f>'[1]03_affect_drm_disaster_iv'!C10</f>
        <v>0</v>
      </c>
      <c r="D14" s="17">
        <f>'[1]03_affect_drm_disaster_iv'!D10</f>
        <v>301</v>
      </c>
      <c r="E14" s="17">
        <f>'[1]03_affect_drm_disaster_iv'!E10</f>
        <v>0</v>
      </c>
      <c r="F14" s="17">
        <f>'[1]03_affect_drm_disaster_iv'!F10</f>
        <v>301</v>
      </c>
      <c r="G14" s="17">
        <f>'[1]03_affect_drm_disaster_iv'!G10</f>
        <v>0</v>
      </c>
      <c r="H14" s="17">
        <f>'[1]03_affect_drm_disaster_iv'!H10</f>
        <v>301</v>
      </c>
      <c r="I14" s="17">
        <f>'[1]03_affect_drm_disaster_iv'!I10</f>
        <v>0</v>
      </c>
      <c r="J14" s="17">
        <f>'[1]03_affect_drm_disaster_iv'!J10</f>
        <v>301</v>
      </c>
      <c r="K14" s="17">
        <f>'[1]03_affect_drm_disaster_iv'!K10</f>
        <v>0</v>
      </c>
      <c r="L14" s="17">
        <f>'[1]03_affect_drm_disaster_iv'!L10</f>
        <v>301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3:L3"/>
    <mergeCell ref="B8:L8"/>
  </mergeCells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L1000"/>
  <sheetViews>
    <sheetView workbookViewId="0">
      <selection activeCell="J5" sqref="J5"/>
    </sheetView>
  </sheetViews>
  <sheetFormatPr defaultColWidth="14.42578125" defaultRowHeight="15" customHeight="1"/>
  <cols>
    <col min="1" max="1" width="23.5703125" customWidth="1"/>
    <col min="2" max="2" width="18.7109375" customWidth="1"/>
    <col min="3" max="3" width="1.85546875" customWidth="1"/>
    <col min="4" max="4" width="21.85546875" customWidth="1"/>
    <col min="5" max="5" width="1.28515625" customWidth="1"/>
    <col min="6" max="6" width="21.5703125" customWidth="1"/>
    <col min="7" max="7" width="0.85546875" customWidth="1"/>
    <col min="8" max="8" width="24.5703125" customWidth="1"/>
    <col min="9" max="9" width="0.85546875" customWidth="1"/>
    <col min="10" max="10" width="19.85546875" customWidth="1"/>
    <col min="11" max="11" width="0.85546875" customWidth="1"/>
    <col min="12" max="12" width="23" customWidth="1"/>
    <col min="13" max="26" width="8.7109375" customWidth="1"/>
  </cols>
  <sheetData>
    <row r="3" spans="1:12">
      <c r="A3" s="15" t="s">
        <v>22</v>
      </c>
      <c r="B3" s="27" t="s">
        <v>16</v>
      </c>
      <c r="C3" s="28"/>
      <c r="D3" s="28"/>
      <c r="E3" s="28"/>
      <c r="F3" s="28"/>
      <c r="G3" s="28"/>
      <c r="H3" s="28"/>
      <c r="I3" s="28"/>
      <c r="J3" s="28"/>
      <c r="K3" s="28"/>
      <c r="L3" s="28"/>
    </row>
    <row r="4" spans="1:12">
      <c r="B4" s="11" t="str">
        <f>"(1)"</f>
        <v>(1)</v>
      </c>
      <c r="C4" s="9"/>
      <c r="D4" s="12" t="str">
        <f>"(2)"</f>
        <v>(2)</v>
      </c>
      <c r="E4" s="9"/>
      <c r="F4" s="12" t="str">
        <f>"(3)"</f>
        <v>(3)</v>
      </c>
      <c r="G4" s="9"/>
      <c r="H4" s="11" t="str">
        <f>"(4)"</f>
        <v>(4)</v>
      </c>
      <c r="I4" s="9"/>
      <c r="J4" s="12" t="str">
        <f>"(5)"</f>
        <v>(5)</v>
      </c>
      <c r="K4" s="9"/>
      <c r="L4" s="12" t="str">
        <f>"(6)"</f>
        <v>(6)</v>
      </c>
    </row>
    <row r="5" spans="1:12">
      <c r="A5" s="4"/>
      <c r="B5" s="11" t="s">
        <v>17</v>
      </c>
      <c r="C5" s="11"/>
      <c r="D5" s="11" t="s">
        <v>17</v>
      </c>
      <c r="E5" s="11"/>
      <c r="F5" s="11" t="s">
        <v>18</v>
      </c>
      <c r="G5" s="11"/>
      <c r="H5" s="11" t="s">
        <v>18</v>
      </c>
      <c r="I5" s="11"/>
      <c r="J5" s="11" t="s">
        <v>2</v>
      </c>
      <c r="K5" s="11"/>
      <c r="L5" s="11" t="s">
        <v>2</v>
      </c>
    </row>
    <row r="6" spans="1:12">
      <c r="A6" s="2" t="s">
        <v>23</v>
      </c>
      <c r="B6" s="9" t="s">
        <v>31</v>
      </c>
      <c r="C6" s="9"/>
      <c r="D6" s="9" t="s">
        <v>31</v>
      </c>
      <c r="E6" s="9"/>
      <c r="F6" s="9" t="s">
        <v>31</v>
      </c>
      <c r="G6" s="9"/>
      <c r="H6" s="9" t="s">
        <v>31</v>
      </c>
      <c r="I6" s="9"/>
      <c r="J6" s="9" t="s">
        <v>31</v>
      </c>
      <c r="K6" s="9"/>
      <c r="L6" s="9" t="s">
        <v>31</v>
      </c>
    </row>
    <row r="7" spans="1:12">
      <c r="B7" s="9" t="s">
        <v>31</v>
      </c>
      <c r="C7" s="9"/>
      <c r="D7" s="9" t="s">
        <v>31</v>
      </c>
      <c r="E7" s="9"/>
      <c r="F7" s="9" t="s">
        <v>31</v>
      </c>
      <c r="G7" s="9"/>
      <c r="H7" s="9" t="s">
        <v>31</v>
      </c>
      <c r="I7" s="9"/>
      <c r="J7" s="9" t="s">
        <v>31</v>
      </c>
      <c r="K7" s="9"/>
      <c r="L7" s="9" t="s">
        <v>31</v>
      </c>
    </row>
    <row r="8" spans="1:12">
      <c r="A8" s="15" t="s">
        <v>24</v>
      </c>
      <c r="B8" s="27" t="s">
        <v>25</v>
      </c>
      <c r="C8" s="28"/>
      <c r="D8" s="28"/>
      <c r="E8" s="28"/>
      <c r="F8" s="28"/>
      <c r="G8" s="28"/>
      <c r="H8" s="28"/>
      <c r="I8" s="28"/>
      <c r="J8" s="28"/>
      <c r="K8" s="28"/>
      <c r="L8" s="28"/>
    </row>
    <row r="9" spans="1:12">
      <c r="A9" s="4"/>
      <c r="B9" s="11" t="str">
        <f>"(1)"</f>
        <v>(1)</v>
      </c>
      <c r="C9" s="11"/>
      <c r="D9" s="11" t="str">
        <f>"(2)"</f>
        <v>(2)</v>
      </c>
      <c r="E9" s="11"/>
      <c r="F9" s="11" t="str">
        <f>"(3)"</f>
        <v>(3)</v>
      </c>
      <c r="G9" s="11"/>
      <c r="H9" s="11" t="str">
        <f>"(4)"</f>
        <v>(4)</v>
      </c>
      <c r="I9" s="11"/>
      <c r="J9" s="11" t="str">
        <f>"(5)"</f>
        <v>(5)</v>
      </c>
      <c r="K9" s="11"/>
      <c r="L9" s="11" t="str">
        <f>"(6)"</f>
        <v>(6)</v>
      </c>
    </row>
    <row r="10" spans="1:12">
      <c r="A10" s="2" t="s">
        <v>26</v>
      </c>
      <c r="B10" s="9" t="s">
        <v>31</v>
      </c>
      <c r="C10" s="9"/>
      <c r="D10" s="9" t="s">
        <v>31</v>
      </c>
      <c r="E10" s="9"/>
      <c r="F10" s="9" t="s">
        <v>31</v>
      </c>
      <c r="G10" s="9"/>
      <c r="H10" s="9" t="s">
        <v>31</v>
      </c>
      <c r="I10" s="9"/>
      <c r="J10" s="9" t="s">
        <v>31</v>
      </c>
      <c r="K10" s="9"/>
      <c r="L10" s="9" t="s">
        <v>31</v>
      </c>
    </row>
    <row r="11" spans="1:12">
      <c r="B11" s="9" t="s">
        <v>31</v>
      </c>
      <c r="C11" s="9"/>
      <c r="D11" s="9" t="s">
        <v>31</v>
      </c>
      <c r="E11" s="9"/>
      <c r="F11" s="9" t="s">
        <v>31</v>
      </c>
      <c r="G11" s="9"/>
      <c r="H11" s="9" t="s">
        <v>31</v>
      </c>
      <c r="I11" s="9"/>
      <c r="J11" s="9" t="s">
        <v>31</v>
      </c>
      <c r="K11" s="9"/>
      <c r="L11" s="9" t="s">
        <v>31</v>
      </c>
    </row>
    <row r="12" spans="1:12">
      <c r="A12" s="13" t="s">
        <v>28</v>
      </c>
      <c r="B12" s="14" t="s">
        <v>29</v>
      </c>
      <c r="C12" s="14"/>
      <c r="D12" s="14" t="s">
        <v>30</v>
      </c>
      <c r="E12" s="14"/>
      <c r="F12" s="14" t="s">
        <v>29</v>
      </c>
      <c r="G12" s="14"/>
      <c r="H12" s="14" t="s">
        <v>30</v>
      </c>
      <c r="I12" s="14"/>
      <c r="J12" s="14" t="s">
        <v>29</v>
      </c>
      <c r="K12" s="14"/>
      <c r="L12" s="14" t="s">
        <v>30</v>
      </c>
    </row>
    <row r="13" spans="1:12">
      <c r="A13" s="2" t="s">
        <v>20</v>
      </c>
      <c r="B13" s="9" t="s">
        <v>31</v>
      </c>
      <c r="C13" s="9"/>
      <c r="D13" s="9" t="s">
        <v>31</v>
      </c>
      <c r="E13" s="9"/>
      <c r="F13" s="9" t="s">
        <v>31</v>
      </c>
      <c r="G13" s="9"/>
      <c r="H13" s="9" t="s">
        <v>31</v>
      </c>
      <c r="I13" s="9"/>
      <c r="J13" s="9" t="s">
        <v>31</v>
      </c>
      <c r="K13" s="9"/>
      <c r="L13" s="9" t="s">
        <v>31</v>
      </c>
    </row>
    <row r="14" spans="1:12">
      <c r="A14" s="2" t="s">
        <v>27</v>
      </c>
      <c r="B14" s="9" t="s">
        <v>31</v>
      </c>
      <c r="C14" s="9"/>
      <c r="D14" s="9" t="s">
        <v>31</v>
      </c>
      <c r="E14" s="9"/>
      <c r="F14" s="9" t="s">
        <v>31</v>
      </c>
      <c r="G14" s="9"/>
      <c r="H14" s="9" t="s">
        <v>31</v>
      </c>
      <c r="I14" s="9"/>
      <c r="J14" s="9" t="s">
        <v>31</v>
      </c>
      <c r="K14" s="9"/>
      <c r="L14" s="9" t="s">
        <v>31</v>
      </c>
    </row>
    <row r="15" spans="1:12">
      <c r="A15" s="4" t="s">
        <v>21</v>
      </c>
      <c r="B15" s="11" t="s">
        <v>31</v>
      </c>
      <c r="C15" s="11"/>
      <c r="D15" s="11" t="s">
        <v>31</v>
      </c>
      <c r="E15" s="11"/>
      <c r="F15" s="11" t="s">
        <v>31</v>
      </c>
      <c r="G15" s="11"/>
      <c r="H15" s="11" t="s">
        <v>31</v>
      </c>
      <c r="I15" s="11"/>
      <c r="J15" s="11" t="s">
        <v>31</v>
      </c>
      <c r="K15" s="11"/>
      <c r="L15" s="1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3:L3"/>
    <mergeCell ref="B8:L8"/>
  </mergeCells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D1000"/>
  <sheetViews>
    <sheetView workbookViewId="0">
      <selection activeCell="B3" sqref="B3:D3"/>
    </sheetView>
  </sheetViews>
  <sheetFormatPr defaultColWidth="14.42578125" defaultRowHeight="15" customHeight="1"/>
  <cols>
    <col min="1" max="1" width="23.5703125" customWidth="1"/>
    <col min="2" max="3" width="14.28515625" customWidth="1"/>
    <col min="4" max="4" width="17" customWidth="1"/>
    <col min="5" max="26" width="8.7109375" customWidth="1"/>
  </cols>
  <sheetData>
    <row r="3" spans="1:4">
      <c r="A3" s="15" t="s">
        <v>22</v>
      </c>
      <c r="B3" s="27" t="s">
        <v>16</v>
      </c>
      <c r="C3" s="28"/>
      <c r="D3" s="28"/>
    </row>
    <row r="4" spans="1:4">
      <c r="A4" s="4"/>
      <c r="B4" s="11" t="str">
        <f>"(1)"</f>
        <v>(1)</v>
      </c>
      <c r="C4" s="11" t="str">
        <f>"(2)"</f>
        <v>(2)</v>
      </c>
      <c r="D4" s="11" t="str">
        <f>"(3)"</f>
        <v>(3)</v>
      </c>
    </row>
    <row r="5" spans="1:4">
      <c r="A5" s="2" t="s">
        <v>23</v>
      </c>
      <c r="B5" s="9" t="s">
        <v>31</v>
      </c>
      <c r="C5" s="9" t="s">
        <v>31</v>
      </c>
      <c r="D5" s="9" t="s">
        <v>31</v>
      </c>
    </row>
    <row r="6" spans="1:4">
      <c r="B6" s="9" t="s">
        <v>31</v>
      </c>
      <c r="C6" s="9" t="s">
        <v>31</v>
      </c>
      <c r="D6" s="9" t="s">
        <v>31</v>
      </c>
    </row>
    <row r="7" spans="1:4">
      <c r="A7" s="15" t="s">
        <v>24</v>
      </c>
      <c r="B7" s="27" t="s">
        <v>25</v>
      </c>
      <c r="C7" s="28"/>
      <c r="D7" s="28"/>
    </row>
    <row r="8" spans="1:4">
      <c r="A8" s="4"/>
      <c r="B8" s="11" t="str">
        <f>"(1)"</f>
        <v>(1)</v>
      </c>
      <c r="C8" s="11" t="str">
        <f>"(2)"</f>
        <v>(2)</v>
      </c>
      <c r="D8" s="11" t="str">
        <f>"(3)"</f>
        <v>(3)</v>
      </c>
    </row>
    <row r="9" spans="1:4">
      <c r="A9" s="2" t="s">
        <v>26</v>
      </c>
      <c r="B9" s="9" t="s">
        <v>31</v>
      </c>
      <c r="C9" s="9" t="s">
        <v>31</v>
      </c>
      <c r="D9" s="9" t="s">
        <v>31</v>
      </c>
    </row>
    <row r="10" spans="1:4">
      <c r="B10" s="9" t="s">
        <v>31</v>
      </c>
      <c r="C10" s="9" t="s">
        <v>31</v>
      </c>
      <c r="D10" s="9" t="s">
        <v>31</v>
      </c>
    </row>
    <row r="11" spans="1:4">
      <c r="A11" s="4"/>
      <c r="B11" s="11" t="s">
        <v>17</v>
      </c>
      <c r="C11" s="11" t="s">
        <v>17</v>
      </c>
      <c r="D11" s="11" t="s">
        <v>18</v>
      </c>
    </row>
    <row r="12" spans="1:4">
      <c r="A12" s="2" t="s">
        <v>20</v>
      </c>
      <c r="B12" s="9" t="s">
        <v>31</v>
      </c>
      <c r="C12" s="9" t="s">
        <v>31</v>
      </c>
      <c r="D12" s="9" t="s">
        <v>31</v>
      </c>
    </row>
    <row r="13" spans="1:4">
      <c r="A13" s="2" t="s">
        <v>27</v>
      </c>
      <c r="B13" s="9" t="s">
        <v>31</v>
      </c>
      <c r="C13" s="9" t="s">
        <v>31</v>
      </c>
      <c r="D13" s="9" t="s">
        <v>31</v>
      </c>
    </row>
    <row r="14" spans="1:4">
      <c r="A14" s="4" t="s">
        <v>21</v>
      </c>
      <c r="B14" s="11" t="s">
        <v>31</v>
      </c>
      <c r="C14" s="11" t="s">
        <v>31</v>
      </c>
      <c r="D14" s="1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3:D3"/>
    <mergeCell ref="B7:D7"/>
  </mergeCells>
  <pageMargins left="0.511811024" right="0.511811024" top="0.78740157499999996" bottom="0.78740157499999996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3:X14"/>
  <sheetViews>
    <sheetView workbookViewId="0">
      <selection activeCell="B10" sqref="B10:X11"/>
    </sheetView>
  </sheetViews>
  <sheetFormatPr defaultColWidth="14.42578125" defaultRowHeight="15" customHeight="1"/>
  <cols>
    <col min="1" max="1" width="24.140625" customWidth="1"/>
    <col min="2" max="2" width="14.28515625" bestFit="1" customWidth="1"/>
    <col min="3" max="3" width="1" customWidth="1"/>
    <col min="4" max="4" width="14.28515625" bestFit="1" customWidth="1"/>
    <col min="5" max="5" width="1" customWidth="1"/>
    <col min="6" max="6" width="14.28515625" bestFit="1" customWidth="1"/>
    <col min="7" max="7" width="1" customWidth="1"/>
    <col min="8" max="8" width="17" bestFit="1" customWidth="1"/>
    <col min="9" max="9" width="1" customWidth="1"/>
    <col min="10" max="10" width="17" bestFit="1" customWidth="1"/>
    <col min="11" max="11" width="1" customWidth="1"/>
    <col min="12" max="12" width="17" bestFit="1" customWidth="1"/>
    <col min="13" max="13" width="1" customWidth="1"/>
    <col min="14" max="14" width="15.42578125" bestFit="1" customWidth="1"/>
    <col min="15" max="15" width="1" customWidth="1"/>
    <col min="16" max="16" width="15.42578125" bestFit="1" customWidth="1"/>
    <col min="17" max="17" width="1" customWidth="1"/>
    <col min="18" max="18" width="15.42578125" bestFit="1" customWidth="1"/>
    <col min="19" max="19" width="0.85546875" customWidth="1"/>
    <col min="21" max="21" width="0.85546875" customWidth="1"/>
    <col min="23" max="23" width="0.85546875" customWidth="1"/>
  </cols>
  <sheetData>
    <row r="3" spans="1:24">
      <c r="A3" s="15" t="s">
        <v>22</v>
      </c>
      <c r="B3" s="29" t="s">
        <v>16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</row>
    <row r="4" spans="1:24">
      <c r="B4" s="9" t="str">
        <f>"(1)"</f>
        <v>(1)</v>
      </c>
      <c r="C4" s="9"/>
      <c r="D4" s="9" t="str">
        <f>"(2)"</f>
        <v>(2)</v>
      </c>
      <c r="E4" s="9"/>
      <c r="F4" s="9" t="str">
        <f>"(3)"</f>
        <v>(3)</v>
      </c>
      <c r="G4" s="9"/>
      <c r="H4" s="9" t="str">
        <f>"(4)"</f>
        <v>(4)</v>
      </c>
      <c r="I4" s="9"/>
      <c r="J4" s="11" t="str">
        <f>"(5)"</f>
        <v>(5)</v>
      </c>
      <c r="K4" s="9"/>
      <c r="L4" s="11" t="str">
        <f>"(6)"</f>
        <v>(6)</v>
      </c>
      <c r="M4" s="9"/>
      <c r="N4" s="11" t="str">
        <f>"(7)"</f>
        <v>(7)</v>
      </c>
      <c r="O4" s="9"/>
      <c r="P4" s="11" t="str">
        <f>"(8)"</f>
        <v>(8)</v>
      </c>
      <c r="R4" s="11" t="str">
        <f>"(9)"</f>
        <v>(9)</v>
      </c>
      <c r="S4" s="9"/>
      <c r="T4" s="11" t="str">
        <f>"(10)"</f>
        <v>(10)</v>
      </c>
      <c r="U4" s="9"/>
      <c r="V4" s="11" t="str">
        <f>"(11)"</f>
        <v>(11)</v>
      </c>
      <c r="X4" s="11" t="str">
        <f>"(12)"</f>
        <v>(12)</v>
      </c>
    </row>
    <row r="5" spans="1:24">
      <c r="A5" s="4"/>
      <c r="B5" s="30" t="s">
        <v>17</v>
      </c>
      <c r="C5" s="30"/>
      <c r="D5" s="30"/>
      <c r="E5" s="30"/>
      <c r="F5" s="30"/>
      <c r="G5" s="30"/>
      <c r="H5" s="30"/>
      <c r="I5" s="11"/>
      <c r="J5" s="30" t="s">
        <v>18</v>
      </c>
      <c r="K5" s="30"/>
      <c r="L5" s="30" t="s">
        <v>18</v>
      </c>
      <c r="M5" s="30"/>
      <c r="N5" s="30" t="s">
        <v>18</v>
      </c>
      <c r="O5" s="30"/>
      <c r="P5" s="30" t="s">
        <v>18</v>
      </c>
      <c r="R5" s="30" t="s">
        <v>2</v>
      </c>
      <c r="S5" s="30"/>
      <c r="T5" s="30" t="s">
        <v>2</v>
      </c>
      <c r="U5" s="30"/>
      <c r="V5" s="30" t="s">
        <v>2</v>
      </c>
      <c r="W5" s="30"/>
      <c r="X5" s="30" t="s">
        <v>2</v>
      </c>
    </row>
    <row r="6" spans="1:24">
      <c r="A6" s="2" t="s">
        <v>23</v>
      </c>
      <c r="B6" s="9" t="str">
        <f>'[2]04_robustness_check_alternative'!B2</f>
        <v>0.026</v>
      </c>
      <c r="C6" s="9">
        <f>'[2]04_robustness_check_alternative'!C2</f>
        <v>0</v>
      </c>
      <c r="D6" s="9" t="str">
        <f>'[2]04_robustness_check_alternative'!D2</f>
        <v>0.026</v>
      </c>
      <c r="E6" s="9">
        <f>'[2]04_robustness_check_alternative'!E2</f>
        <v>0</v>
      </c>
      <c r="F6" s="9" t="str">
        <f>'[2]04_robustness_check_alternative'!F2</f>
        <v>0.026</v>
      </c>
      <c r="G6" s="9">
        <f>'[2]04_robustness_check_alternative'!G2</f>
        <v>0</v>
      </c>
      <c r="H6" s="9" t="str">
        <f>'[2]04_robustness_check_alternative'!H2</f>
        <v>0.026</v>
      </c>
      <c r="I6" s="9">
        <f>'[2]04_robustness_check_alternative'!I2</f>
        <v>0</v>
      </c>
      <c r="J6" s="9" t="str">
        <f>'[2]04_robustness_check_alternative'!J2</f>
        <v>0.064</v>
      </c>
      <c r="K6" s="9">
        <f>'[2]04_robustness_check_alternative'!K2</f>
        <v>0</v>
      </c>
      <c r="L6" s="9" t="str">
        <f>'[2]04_robustness_check_alternative'!L2</f>
        <v>0.064</v>
      </c>
      <c r="M6" s="9">
        <f>'[2]04_robustness_check_alternative'!M2</f>
        <v>0</v>
      </c>
      <c r="N6" s="9" t="str">
        <f>'[2]04_robustness_check_alternative'!N2</f>
        <v>0.064</v>
      </c>
      <c r="O6" s="9">
        <f>'[2]04_robustness_check_alternative'!O2</f>
        <v>0</v>
      </c>
      <c r="P6" s="9" t="str">
        <f>'[2]04_robustness_check_alternative'!P2</f>
        <v>0.064</v>
      </c>
      <c r="Q6" s="9">
        <f>'[2]04_robustness_check_alternative'!Q2</f>
        <v>0</v>
      </c>
      <c r="R6" s="9" t="str">
        <f>'[2]04_robustness_check_alternative'!R2</f>
        <v>0.009</v>
      </c>
      <c r="S6" s="9">
        <f>'[2]04_robustness_check_alternative'!S2</f>
        <v>0</v>
      </c>
      <c r="T6" s="9" t="str">
        <f>'[2]04_robustness_check_alternative'!T2</f>
        <v>0.009</v>
      </c>
      <c r="U6" s="9">
        <f>'[2]04_robustness_check_alternative'!U2</f>
        <v>0</v>
      </c>
      <c r="V6" s="9" t="str">
        <f>'[2]04_robustness_check_alternative'!V2</f>
        <v>0.009</v>
      </c>
      <c r="W6" s="9">
        <f>'[2]04_robustness_check_alternative'!W2</f>
        <v>0</v>
      </c>
      <c r="X6" s="9" t="str">
        <f>'[2]04_robustness_check_alternative'!X2</f>
        <v>0.009</v>
      </c>
    </row>
    <row r="7" spans="1:24">
      <c r="B7" s="9" t="str">
        <f>'[2]04_robustness_check_alternative'!B3</f>
        <v>(0.029)</v>
      </c>
      <c r="C7" s="9">
        <f>'[2]04_robustness_check_alternative'!C3</f>
        <v>0</v>
      </c>
      <c r="D7" s="9" t="str">
        <f>'[2]04_robustness_check_alternative'!D3</f>
        <v>(0.029)</v>
      </c>
      <c r="E7" s="9">
        <f>'[2]04_robustness_check_alternative'!E3</f>
        <v>0</v>
      </c>
      <c r="F7" s="9" t="str">
        <f>'[2]04_robustness_check_alternative'!F3</f>
        <v>(0.029)</v>
      </c>
      <c r="G7" s="9">
        <f>'[2]04_robustness_check_alternative'!G3</f>
        <v>0</v>
      </c>
      <c r="H7" s="9" t="str">
        <f>'[2]04_robustness_check_alternative'!H3</f>
        <v>(0.031)</v>
      </c>
      <c r="I7" s="9">
        <f>'[2]04_robustness_check_alternative'!I3</f>
        <v>0</v>
      </c>
      <c r="J7" s="9" t="str">
        <f>'[2]04_robustness_check_alternative'!J3</f>
        <v>(0.069)</v>
      </c>
      <c r="K7" s="9">
        <f>'[2]04_robustness_check_alternative'!K3</f>
        <v>0</v>
      </c>
      <c r="L7" s="9" t="str">
        <f>'[2]04_robustness_check_alternative'!L3</f>
        <v>(0.084)</v>
      </c>
      <c r="M7" s="9">
        <f>'[2]04_robustness_check_alternative'!M3</f>
        <v>0</v>
      </c>
      <c r="N7" s="9" t="str">
        <f>'[2]04_robustness_check_alternative'!N3</f>
        <v>(0.068)</v>
      </c>
      <c r="O7" s="9">
        <f>'[2]04_robustness_check_alternative'!O3</f>
        <v>0</v>
      </c>
      <c r="P7" s="9" t="str">
        <f>'[2]04_robustness_check_alternative'!P3</f>
        <v>(0.07)</v>
      </c>
      <c r="Q7" s="9">
        <f>'[2]04_robustness_check_alternative'!Q3</f>
        <v>0</v>
      </c>
      <c r="R7" s="9" t="str">
        <f>'[2]04_robustness_check_alternative'!R3</f>
        <v>(0.018)</v>
      </c>
      <c r="S7" s="9">
        <f>'[2]04_robustness_check_alternative'!S3</f>
        <v>0</v>
      </c>
      <c r="T7" s="9" t="str">
        <f>'[2]04_robustness_check_alternative'!T3</f>
        <v>(0.018)</v>
      </c>
      <c r="U7" s="9">
        <f>'[2]04_robustness_check_alternative'!U3</f>
        <v>0</v>
      </c>
      <c r="V7" s="9" t="str">
        <f>'[2]04_robustness_check_alternative'!V3</f>
        <v>(0.016)</v>
      </c>
      <c r="W7" s="9">
        <f>'[2]04_robustness_check_alternative'!W3</f>
        <v>0</v>
      </c>
      <c r="X7" s="9" t="str">
        <f>'[2]04_robustness_check_alternative'!X3</f>
        <v>(0.017)</v>
      </c>
    </row>
    <row r="8" spans="1:24">
      <c r="A8" s="15" t="s">
        <v>24</v>
      </c>
      <c r="B8" s="29" t="s">
        <v>25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A9" s="4"/>
      <c r="B9" s="11" t="str">
        <f>"(1)"</f>
        <v>(1)</v>
      </c>
      <c r="C9" s="9"/>
      <c r="D9" s="11" t="str">
        <f>"(2)"</f>
        <v>(2)</v>
      </c>
      <c r="E9" s="9"/>
      <c r="F9" s="11" t="str">
        <f>"(3)"</f>
        <v>(3)</v>
      </c>
      <c r="G9" s="9"/>
      <c r="H9" s="11" t="str">
        <f>"(4)"</f>
        <v>(4)</v>
      </c>
      <c r="I9" s="9"/>
      <c r="J9" s="11" t="str">
        <f>"(5)"</f>
        <v>(5)</v>
      </c>
      <c r="K9" s="9"/>
      <c r="L9" s="11" t="str">
        <f>"(6)"</f>
        <v>(6)</v>
      </c>
      <c r="M9" s="9"/>
      <c r="N9" s="11" t="str">
        <f>"(7)"</f>
        <v>(7)</v>
      </c>
      <c r="O9" s="9"/>
      <c r="P9" s="11" t="str">
        <f>"(8)"</f>
        <v>(8)</v>
      </c>
      <c r="R9" s="11" t="str">
        <f>"(9)"</f>
        <v>(9)</v>
      </c>
      <c r="S9" s="9"/>
      <c r="T9" s="11" t="str">
        <f>"(7)"</f>
        <v>(7)</v>
      </c>
      <c r="U9" s="9"/>
      <c r="V9" s="11" t="str">
        <f>"(8)"</f>
        <v>(8)</v>
      </c>
      <c r="X9" s="11" t="str">
        <f>"(9)"</f>
        <v>(9)</v>
      </c>
    </row>
    <row r="10" spans="1:24">
      <c r="A10" s="2" t="s">
        <v>26</v>
      </c>
      <c r="B10" s="9" t="str">
        <f>'[2]04_robustness_check_alternative'!B5</f>
        <v>0.262***</v>
      </c>
      <c r="C10" s="9">
        <f>'[2]04_robustness_check_alternative'!C5</f>
        <v>0</v>
      </c>
      <c r="D10" s="9" t="str">
        <f>'[2]04_robustness_check_alternative'!D5</f>
        <v>0.262**</v>
      </c>
      <c r="E10" s="9">
        <f>'[2]04_robustness_check_alternative'!E5</f>
        <v>0</v>
      </c>
      <c r="F10" s="9" t="str">
        <f>'[2]04_robustness_check_alternative'!F5</f>
        <v>0.262***</v>
      </c>
      <c r="G10" s="9">
        <f>'[2]04_robustness_check_alternative'!G5</f>
        <v>0</v>
      </c>
      <c r="H10" s="9" t="str">
        <f>'[2]04_robustness_check_alternative'!H5</f>
        <v>0.262***</v>
      </c>
      <c r="I10" s="9">
        <f>'[2]04_robustness_check_alternative'!I5</f>
        <v>0</v>
      </c>
      <c r="J10" s="9" t="str">
        <f>'[2]04_robustness_check_alternative'!J5</f>
        <v>0.177</v>
      </c>
      <c r="K10" s="9">
        <f>'[2]04_robustness_check_alternative'!K5</f>
        <v>0</v>
      </c>
      <c r="L10" s="9" t="str">
        <f>'[2]04_robustness_check_alternative'!L5</f>
        <v>0.177</v>
      </c>
      <c r="M10" s="9">
        <f>'[2]04_robustness_check_alternative'!M5</f>
        <v>0</v>
      </c>
      <c r="N10" s="9" t="str">
        <f>'[2]04_robustness_check_alternative'!N5</f>
        <v>0.177</v>
      </c>
      <c r="O10" s="9">
        <f>'[2]04_robustness_check_alternative'!O5</f>
        <v>0</v>
      </c>
      <c r="P10" s="9" t="str">
        <f>'[2]04_robustness_check_alternative'!P5</f>
        <v>0.177</v>
      </c>
      <c r="Q10" s="9">
        <f>'[2]04_robustness_check_alternative'!Q5</f>
        <v>0</v>
      </c>
      <c r="R10" s="9" t="str">
        <f>'[2]04_robustness_check_alternative'!R5</f>
        <v>0.575***</v>
      </c>
      <c r="S10" s="9">
        <f>'[2]04_robustness_check_alternative'!S5</f>
        <v>0</v>
      </c>
      <c r="T10" s="9" t="str">
        <f>'[2]04_robustness_check_alternative'!T5</f>
        <v>0.575***</v>
      </c>
      <c r="U10" s="9">
        <f>'[2]04_robustness_check_alternative'!U5</f>
        <v>0</v>
      </c>
      <c r="V10" s="9" t="str">
        <f>'[2]04_robustness_check_alternative'!V5</f>
        <v>0.575***</v>
      </c>
      <c r="W10" s="9">
        <f>'[2]04_robustness_check_alternative'!W5</f>
        <v>0</v>
      </c>
      <c r="X10" s="9" t="str">
        <f>'[2]04_robustness_check_alternative'!X5</f>
        <v>0.575***</v>
      </c>
    </row>
    <row r="11" spans="1:24">
      <c r="B11" s="9" t="str">
        <f>'[2]04_robustness_check_alternative'!B6</f>
        <v>(0.076)</v>
      </c>
      <c r="C11" s="9">
        <f>'[2]04_robustness_check_alternative'!C6</f>
        <v>0</v>
      </c>
      <c r="D11" s="9" t="str">
        <f>'[2]04_robustness_check_alternative'!D6</f>
        <v>(0.1)</v>
      </c>
      <c r="E11" s="9">
        <f>'[2]04_robustness_check_alternative'!E6</f>
        <v>0</v>
      </c>
      <c r="F11" s="9" t="str">
        <f>'[2]04_robustness_check_alternative'!F6</f>
        <v>(0.08)</v>
      </c>
      <c r="G11" s="9">
        <f>'[2]04_robustness_check_alternative'!G6</f>
        <v>0</v>
      </c>
      <c r="H11" s="9" t="str">
        <f>'[2]04_robustness_check_alternative'!H6</f>
        <v>(0.081)</v>
      </c>
      <c r="I11" s="9">
        <f>'[2]04_robustness_check_alternative'!I6</f>
        <v>0</v>
      </c>
      <c r="J11" s="9" t="str">
        <f>'[2]04_robustness_check_alternative'!J6</f>
        <v>(0.125)</v>
      </c>
      <c r="K11" s="9">
        <f>'[2]04_robustness_check_alternative'!K6</f>
        <v>0</v>
      </c>
      <c r="L11" s="9" t="str">
        <f>'[2]04_robustness_check_alternative'!L6</f>
        <v>(0.12)</v>
      </c>
      <c r="M11" s="9">
        <f>'[2]04_robustness_check_alternative'!M6</f>
        <v>0</v>
      </c>
      <c r="N11" s="9" t="str">
        <f>'[2]04_robustness_check_alternative'!N6</f>
        <v>(0.128)</v>
      </c>
      <c r="O11" s="9">
        <f>'[2]04_robustness_check_alternative'!O6</f>
        <v>0</v>
      </c>
      <c r="P11" s="9" t="str">
        <f>'[2]04_robustness_check_alternative'!P6</f>
        <v>(0.133)</v>
      </c>
      <c r="Q11" s="9">
        <f>'[2]04_robustness_check_alternative'!Q6</f>
        <v>0</v>
      </c>
      <c r="R11" s="9" t="str">
        <f>'[2]04_robustness_check_alternative'!R6</f>
        <v>(0.149)</v>
      </c>
      <c r="S11" s="9">
        <f>'[2]04_robustness_check_alternative'!S6</f>
        <v>0</v>
      </c>
      <c r="T11" s="9" t="str">
        <f>'[2]04_robustness_check_alternative'!T6</f>
        <v>(0.145)</v>
      </c>
      <c r="U11" s="9">
        <f>'[2]04_robustness_check_alternative'!U6</f>
        <v>0</v>
      </c>
      <c r="V11" s="9" t="str">
        <f>'[2]04_robustness_check_alternative'!V6</f>
        <v>(0.143)</v>
      </c>
      <c r="W11" s="9">
        <f>'[2]04_robustness_check_alternative'!W6</f>
        <v>0</v>
      </c>
      <c r="X11" s="9" t="str">
        <f>'[2]04_robustness_check_alternative'!X6</f>
        <v>(0.162)</v>
      </c>
    </row>
    <row r="12" spans="1:24">
      <c r="A12" s="19" t="s">
        <v>20</v>
      </c>
      <c r="B12" s="14" t="str">
        <f>'[2]04_robustness_check_alternative'!B8</f>
        <v>Yes</v>
      </c>
      <c r="C12" s="14">
        <f>'[2]04_robustness_check_alternative'!C8</f>
        <v>0</v>
      </c>
      <c r="D12" s="14" t="str">
        <f>'[2]04_robustness_check_alternative'!D8</f>
        <v>Yes</v>
      </c>
      <c r="E12" s="14">
        <f>'[2]04_robustness_check_alternative'!E8</f>
        <v>0</v>
      </c>
      <c r="F12" s="14" t="str">
        <f>'[2]04_robustness_check_alternative'!F8</f>
        <v>Yes</v>
      </c>
      <c r="G12" s="14">
        <f>'[2]04_robustness_check_alternative'!G8</f>
        <v>0</v>
      </c>
      <c r="H12" s="14" t="str">
        <f>'[2]04_robustness_check_alternative'!H8</f>
        <v>Yes</v>
      </c>
      <c r="I12" s="14">
        <f>'[2]04_robustness_check_alternative'!I8</f>
        <v>0</v>
      </c>
      <c r="J12" s="14" t="str">
        <f>'[2]04_robustness_check_alternative'!J8</f>
        <v>Yes</v>
      </c>
      <c r="K12" s="14">
        <f>'[2]04_robustness_check_alternative'!K8</f>
        <v>0</v>
      </c>
      <c r="L12" s="14" t="str">
        <f>'[2]04_robustness_check_alternative'!L8</f>
        <v>Yes</v>
      </c>
      <c r="M12" s="14">
        <f>'[2]04_robustness_check_alternative'!M8</f>
        <v>0</v>
      </c>
      <c r="N12" s="14" t="str">
        <f>'[2]04_robustness_check_alternative'!N8</f>
        <v>Yes</v>
      </c>
      <c r="O12" s="14">
        <f>'[2]04_robustness_check_alternative'!O8</f>
        <v>0</v>
      </c>
      <c r="P12" s="14" t="str">
        <f>'[2]04_robustness_check_alternative'!P8</f>
        <v>Yes</v>
      </c>
      <c r="Q12" s="14">
        <f>'[2]04_robustness_check_alternative'!Q8</f>
        <v>0</v>
      </c>
      <c r="R12" s="14" t="str">
        <f>'[2]04_robustness_check_alternative'!R8</f>
        <v>Yes</v>
      </c>
      <c r="S12" s="14">
        <f>'[2]04_robustness_check_alternative'!S8</f>
        <v>0</v>
      </c>
      <c r="T12" s="14" t="str">
        <f>'[2]04_robustness_check_alternative'!T8</f>
        <v>Yes</v>
      </c>
      <c r="U12" s="14">
        <f>'[2]04_robustness_check_alternative'!U8</f>
        <v>0</v>
      </c>
      <c r="V12" s="14" t="str">
        <f>'[2]04_robustness_check_alternative'!V8</f>
        <v>Yes</v>
      </c>
      <c r="W12" s="14">
        <f>'[2]04_robustness_check_alternative'!W8</f>
        <v>0</v>
      </c>
      <c r="X12" s="14" t="str">
        <f>'[2]04_robustness_check_alternative'!X8</f>
        <v>Yes</v>
      </c>
    </row>
    <row r="13" spans="1:24">
      <c r="A13" s="2" t="s">
        <v>27</v>
      </c>
      <c r="B13" s="9" t="str">
        <f>'[2]04_robustness_check_alternative'!B9</f>
        <v>10.27</v>
      </c>
      <c r="C13" s="9">
        <f>'[2]04_robustness_check_alternative'!C9</f>
        <v>0</v>
      </c>
      <c r="D13" s="9" t="str">
        <f>'[2]04_robustness_check_alternative'!D9</f>
        <v>10.27</v>
      </c>
      <c r="E13" s="9">
        <f>'[2]04_robustness_check_alternative'!E9</f>
        <v>0</v>
      </c>
      <c r="F13" s="9" t="str">
        <f>'[2]04_robustness_check_alternative'!F9</f>
        <v>10.27</v>
      </c>
      <c r="G13" s="9">
        <f>'[2]04_robustness_check_alternative'!G9</f>
        <v>0</v>
      </c>
      <c r="H13" s="9" t="str">
        <f>'[2]04_robustness_check_alternative'!H9</f>
        <v>10.27</v>
      </c>
      <c r="I13" s="9">
        <f>'[2]04_robustness_check_alternative'!I9</f>
        <v>0</v>
      </c>
      <c r="J13" s="9" t="str">
        <f>'[2]04_robustness_check_alternative'!J9</f>
        <v>2.59</v>
      </c>
      <c r="K13" s="9">
        <f>'[2]04_robustness_check_alternative'!K9</f>
        <v>0</v>
      </c>
      <c r="L13" s="9" t="str">
        <f>'[2]04_robustness_check_alternative'!L9</f>
        <v>2.59</v>
      </c>
      <c r="M13" s="9">
        <f>'[2]04_robustness_check_alternative'!M9</f>
        <v>0</v>
      </c>
      <c r="N13" s="9" t="str">
        <f>'[2]04_robustness_check_alternative'!N9</f>
        <v>2.59</v>
      </c>
      <c r="O13" s="9">
        <f>'[2]04_robustness_check_alternative'!O9</f>
        <v>0</v>
      </c>
      <c r="P13" s="9" t="str">
        <f>'[2]04_robustness_check_alternative'!P9</f>
        <v>2.59</v>
      </c>
      <c r="Q13" s="9">
        <f>'[2]04_robustness_check_alternative'!Q9</f>
        <v>0</v>
      </c>
      <c r="R13" s="9" t="str">
        <f>'[2]04_robustness_check_alternative'!R9</f>
        <v>24.93</v>
      </c>
      <c r="S13" s="9">
        <f>'[2]04_robustness_check_alternative'!S9</f>
        <v>0</v>
      </c>
      <c r="T13" s="9" t="str">
        <f>'[2]04_robustness_check_alternative'!T9</f>
        <v>24.93</v>
      </c>
      <c r="U13" s="9">
        <f>'[2]04_robustness_check_alternative'!U9</f>
        <v>0</v>
      </c>
      <c r="V13" s="9" t="str">
        <f>'[2]04_robustness_check_alternative'!V9</f>
        <v>24.93</v>
      </c>
      <c r="W13" s="9">
        <f>'[2]04_robustness_check_alternative'!W9</f>
        <v>0</v>
      </c>
      <c r="X13" s="9" t="str">
        <f>'[2]04_robustness_check_alternative'!X9</f>
        <v>24.93</v>
      </c>
    </row>
    <row r="14" spans="1:24">
      <c r="A14" s="4" t="s">
        <v>21</v>
      </c>
      <c r="B14" s="17">
        <f>'[2]04_robustness_check_alternative'!B10</f>
        <v>301</v>
      </c>
      <c r="C14" s="17">
        <f>'[2]04_robustness_check_alternative'!C10</f>
        <v>0</v>
      </c>
      <c r="D14" s="17">
        <f>'[2]04_robustness_check_alternative'!D10</f>
        <v>301</v>
      </c>
      <c r="E14" s="17">
        <f>'[2]04_robustness_check_alternative'!E10</f>
        <v>0</v>
      </c>
      <c r="F14" s="17">
        <f>'[2]04_robustness_check_alternative'!F10</f>
        <v>301</v>
      </c>
      <c r="G14" s="17">
        <f>'[2]04_robustness_check_alternative'!G10</f>
        <v>0</v>
      </c>
      <c r="H14" s="17">
        <f>'[2]04_robustness_check_alternative'!H10</f>
        <v>301</v>
      </c>
      <c r="I14" s="17">
        <f>'[2]04_robustness_check_alternative'!I10</f>
        <v>0</v>
      </c>
      <c r="J14" s="17">
        <f>'[2]04_robustness_check_alternative'!J10</f>
        <v>301</v>
      </c>
      <c r="K14" s="17">
        <f>'[2]04_robustness_check_alternative'!K10</f>
        <v>0</v>
      </c>
      <c r="L14" s="17">
        <f>'[2]04_robustness_check_alternative'!L10</f>
        <v>301</v>
      </c>
      <c r="M14" s="17">
        <f>'[2]04_robustness_check_alternative'!M10</f>
        <v>0</v>
      </c>
      <c r="N14" s="17">
        <f>'[2]04_robustness_check_alternative'!N10</f>
        <v>301</v>
      </c>
      <c r="O14" s="17">
        <f>'[2]04_robustness_check_alternative'!O10</f>
        <v>0</v>
      </c>
      <c r="P14" s="17">
        <f>'[2]04_robustness_check_alternative'!P10</f>
        <v>301</v>
      </c>
      <c r="Q14" s="17">
        <f>'[2]04_robustness_check_alternative'!Q10</f>
        <v>0</v>
      </c>
      <c r="R14" s="17">
        <f>'[2]04_robustness_check_alternative'!R10</f>
        <v>301</v>
      </c>
      <c r="S14" s="17">
        <f>'[2]04_robustness_check_alternative'!S10</f>
        <v>0</v>
      </c>
      <c r="T14" s="17">
        <f>'[2]04_robustness_check_alternative'!T10</f>
        <v>301</v>
      </c>
      <c r="U14" s="17">
        <f>'[2]04_robustness_check_alternative'!U10</f>
        <v>0</v>
      </c>
      <c r="V14" s="17">
        <f>'[2]04_robustness_check_alternative'!V10</f>
        <v>301</v>
      </c>
      <c r="W14" s="17">
        <f>'[2]04_robustness_check_alternative'!W10</f>
        <v>0</v>
      </c>
      <c r="X14" s="17">
        <f>'[2]04_robustness_check_alternative'!X10</f>
        <v>301</v>
      </c>
    </row>
  </sheetData>
  <mergeCells count="5">
    <mergeCell ref="B3:X3"/>
    <mergeCell ref="B8:X8"/>
    <mergeCell ref="B5:H5"/>
    <mergeCell ref="J5:P5"/>
    <mergeCell ref="R5:X5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FD6C9-9BF7-4350-AC7E-E91C2A51DD97}">
  <dimension ref="C1:AE37"/>
  <sheetViews>
    <sheetView topLeftCell="B1" workbookViewId="0">
      <selection activeCell="D2" sqref="D2:N4"/>
    </sheetView>
  </sheetViews>
  <sheetFormatPr defaultRowHeight="15"/>
  <cols>
    <col min="3" max="3" width="45.5703125" bestFit="1" customWidth="1"/>
    <col min="5" max="5" width="0.5703125" customWidth="1"/>
    <col min="7" max="7" width="0.5703125" customWidth="1"/>
    <col min="9" max="9" width="0.5703125" customWidth="1"/>
    <col min="11" max="11" width="0.5703125" customWidth="1"/>
    <col min="13" max="13" width="0.5703125" customWidth="1"/>
  </cols>
  <sheetData>
    <row r="1" spans="3:31"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3:31">
      <c r="D2" s="20" t="s">
        <v>32</v>
      </c>
      <c r="E2" s="20"/>
      <c r="F2" s="20" t="s">
        <v>33</v>
      </c>
      <c r="G2" s="21"/>
      <c r="H2" s="20" t="s">
        <v>32</v>
      </c>
      <c r="I2" s="20"/>
      <c r="J2" s="20" t="s">
        <v>33</v>
      </c>
      <c r="K2" s="21"/>
      <c r="L2" s="20" t="s">
        <v>32</v>
      </c>
      <c r="M2" s="20"/>
      <c r="N2" s="20" t="s">
        <v>33</v>
      </c>
    </row>
    <row r="3" spans="3:31">
      <c r="D3" s="17" t="str">
        <f>"(1)"</f>
        <v>(1)</v>
      </c>
      <c r="E3" s="17"/>
      <c r="F3" s="17" t="str">
        <f>"(2)"</f>
        <v>(2)</v>
      </c>
      <c r="G3" s="9"/>
      <c r="H3" s="17" t="str">
        <f>"(3)"</f>
        <v>(3)</v>
      </c>
      <c r="I3" s="17"/>
      <c r="J3" s="17" t="str">
        <f>"(4)"</f>
        <v>(4)</v>
      </c>
      <c r="K3" s="9"/>
      <c r="L3" s="17" t="str">
        <f>"(5)"</f>
        <v>(5)</v>
      </c>
      <c r="M3" s="17"/>
      <c r="N3" s="17" t="str">
        <f>"(6)"</f>
        <v>(6)</v>
      </c>
      <c r="O3" s="9"/>
      <c r="P3" s="17" t="str">
        <f>"(1)"</f>
        <v>(1)</v>
      </c>
      <c r="Q3" s="17"/>
      <c r="R3" s="17" t="str">
        <f>"(2)"</f>
        <v>(2)</v>
      </c>
      <c r="S3" s="9"/>
      <c r="T3" s="17" t="str">
        <f>"(3)"</f>
        <v>(3)</v>
      </c>
    </row>
    <row r="4" spans="3:31">
      <c r="D4" s="32" t="s">
        <v>17</v>
      </c>
      <c r="E4" s="32"/>
      <c r="F4" s="32"/>
      <c r="H4" s="32" t="s">
        <v>18</v>
      </c>
      <c r="I4" s="32"/>
      <c r="J4" s="32"/>
      <c r="K4" s="24"/>
      <c r="L4" s="32" t="s">
        <v>2</v>
      </c>
      <c r="M4" s="32"/>
      <c r="N4" s="32"/>
    </row>
    <row r="5" spans="3:31">
      <c r="C5" s="25" t="s">
        <v>101</v>
      </c>
      <c r="D5" s="26">
        <v>2.5999999999999999E-2</v>
      </c>
      <c r="E5" s="26"/>
      <c r="F5" s="26" t="s">
        <v>50</v>
      </c>
      <c r="G5" s="26"/>
      <c r="H5" s="26">
        <v>6.4000000000000001E-2</v>
      </c>
      <c r="I5" s="26"/>
      <c r="J5" s="26">
        <v>0.17699999999999999</v>
      </c>
      <c r="K5" s="26"/>
      <c r="L5" s="26">
        <v>8.9999999999999993E-3</v>
      </c>
      <c r="M5" s="26"/>
      <c r="N5" s="26" t="s">
        <v>53</v>
      </c>
    </row>
    <row r="6" spans="3:31">
      <c r="C6" s="18"/>
      <c r="D6" s="17" t="s">
        <v>95</v>
      </c>
      <c r="E6" s="17"/>
      <c r="F6" s="17" t="s">
        <v>56</v>
      </c>
      <c r="G6" s="17"/>
      <c r="H6" s="17" t="s">
        <v>96</v>
      </c>
      <c r="I6" s="17"/>
      <c r="J6" s="17" t="s">
        <v>99</v>
      </c>
      <c r="K6" s="17"/>
      <c r="L6" s="17" t="s">
        <v>97</v>
      </c>
      <c r="M6" s="17"/>
      <c r="N6" s="17" t="s">
        <v>100</v>
      </c>
    </row>
    <row r="7" spans="3:31">
      <c r="C7" s="33" t="s">
        <v>34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</row>
    <row r="8" spans="3:31">
      <c r="C8" t="s">
        <v>37</v>
      </c>
      <c r="D8" s="16" t="s">
        <v>66</v>
      </c>
      <c r="E8" s="16"/>
      <c r="F8" s="16" t="s">
        <v>50</v>
      </c>
      <c r="G8" s="16"/>
      <c r="H8" s="16" t="s">
        <v>67</v>
      </c>
      <c r="I8" s="16"/>
      <c r="J8" s="16" t="s">
        <v>52</v>
      </c>
      <c r="K8" s="16"/>
      <c r="L8" s="16" t="s">
        <v>66</v>
      </c>
      <c r="M8" s="16"/>
      <c r="N8" s="16" t="s">
        <v>53</v>
      </c>
    </row>
    <row r="9" spans="3:31">
      <c r="D9" s="16" t="s">
        <v>68</v>
      </c>
      <c r="E9" s="16"/>
      <c r="F9" s="16" t="s">
        <v>71</v>
      </c>
      <c r="G9" s="16"/>
      <c r="H9" s="16" t="s">
        <v>69</v>
      </c>
      <c r="I9" s="16"/>
      <c r="J9" s="16" t="s">
        <v>72</v>
      </c>
      <c r="K9" s="16"/>
      <c r="L9" s="16" t="s">
        <v>70</v>
      </c>
      <c r="M9" s="16"/>
      <c r="N9" s="16" t="s">
        <v>61</v>
      </c>
    </row>
    <row r="10" spans="3:31">
      <c r="C10" t="s">
        <v>35</v>
      </c>
      <c r="D10" s="16">
        <v>659.58699999999999</v>
      </c>
      <c r="E10" s="16"/>
      <c r="F10" s="16" t="s">
        <v>50</v>
      </c>
      <c r="G10" s="16"/>
      <c r="H10" s="16">
        <v>1254.9739999999999</v>
      </c>
      <c r="I10" s="16"/>
      <c r="J10" s="16">
        <v>0.17699999999999999</v>
      </c>
      <c r="K10" s="16"/>
      <c r="L10" s="16">
        <v>-440.98200000000003</v>
      </c>
      <c r="M10" s="16"/>
      <c r="N10" s="16" t="s">
        <v>53</v>
      </c>
    </row>
    <row r="11" spans="3:31">
      <c r="D11" s="16" t="s">
        <v>73</v>
      </c>
      <c r="E11" s="16"/>
      <c r="F11" s="16" t="s">
        <v>71</v>
      </c>
      <c r="G11" s="16"/>
      <c r="H11" s="16" t="s">
        <v>75</v>
      </c>
      <c r="I11" s="16"/>
      <c r="J11" s="16" t="s">
        <v>72</v>
      </c>
      <c r="K11" s="16"/>
      <c r="L11" s="16" t="s">
        <v>77</v>
      </c>
      <c r="M11" s="16"/>
      <c r="N11" s="16" t="s">
        <v>61</v>
      </c>
    </row>
    <row r="12" spans="3:31">
      <c r="C12" t="s">
        <v>36</v>
      </c>
      <c r="D12" s="16">
        <v>2.415</v>
      </c>
      <c r="F12" s="16" t="s">
        <v>50</v>
      </c>
      <c r="H12" s="16">
        <v>2.0110000000000001</v>
      </c>
      <c r="J12" s="16">
        <v>0.17699999999999999</v>
      </c>
      <c r="L12" s="16">
        <v>1.851</v>
      </c>
      <c r="N12" s="16" t="s">
        <v>53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3:31">
      <c r="D13" s="16" t="s">
        <v>74</v>
      </c>
      <c r="F13" s="16" t="s">
        <v>71</v>
      </c>
      <c r="H13" s="16" t="s">
        <v>76</v>
      </c>
      <c r="J13" s="16" t="s">
        <v>72</v>
      </c>
      <c r="L13" s="16" t="s">
        <v>78</v>
      </c>
      <c r="N13" s="16" t="s">
        <v>61</v>
      </c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3:31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T14" s="9"/>
      <c r="U14" s="9"/>
      <c r="V14" s="9"/>
      <c r="W14" s="9"/>
    </row>
    <row r="15" spans="3:31">
      <c r="C15" s="31" t="s">
        <v>84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T15" s="9"/>
      <c r="U15" s="9"/>
      <c r="V15" s="9"/>
      <c r="W15" s="9"/>
    </row>
    <row r="16" spans="3:31">
      <c r="C16" s="23" t="s">
        <v>85</v>
      </c>
      <c r="D16" s="16">
        <v>5.2999999999999999E-2</v>
      </c>
      <c r="E16" s="16"/>
      <c r="F16" s="16" t="s">
        <v>87</v>
      </c>
      <c r="G16" s="16"/>
      <c r="H16" s="16">
        <v>7.9000000000000001E-2</v>
      </c>
      <c r="I16" s="16"/>
      <c r="J16" s="16" t="s">
        <v>89</v>
      </c>
      <c r="K16" s="16"/>
      <c r="L16" s="16">
        <v>1.6E-2</v>
      </c>
      <c r="M16" s="16"/>
      <c r="N16" s="16" t="s">
        <v>91</v>
      </c>
      <c r="T16" s="9"/>
      <c r="U16" s="9"/>
      <c r="V16" s="9"/>
      <c r="W16" s="9"/>
    </row>
    <row r="17" spans="3:23">
      <c r="D17" s="16" t="s">
        <v>93</v>
      </c>
      <c r="E17" s="16"/>
      <c r="F17" s="16" t="s">
        <v>94</v>
      </c>
      <c r="G17" s="16"/>
      <c r="H17" s="16" t="s">
        <v>96</v>
      </c>
      <c r="I17" s="16"/>
      <c r="J17" s="16" t="s">
        <v>97</v>
      </c>
      <c r="K17" s="16"/>
      <c r="L17" s="16" t="s">
        <v>97</v>
      </c>
      <c r="M17" s="16"/>
      <c r="N17" s="16" t="s">
        <v>97</v>
      </c>
      <c r="T17" s="9"/>
      <c r="U17" s="9"/>
      <c r="V17" s="9"/>
      <c r="W17" s="9"/>
    </row>
    <row r="18" spans="3:23">
      <c r="C18" s="23" t="s">
        <v>86</v>
      </c>
      <c r="D18" s="16">
        <v>3.5000000000000003E-2</v>
      </c>
      <c r="E18" s="16"/>
      <c r="F18" s="16" t="s">
        <v>88</v>
      </c>
      <c r="G18" s="16"/>
      <c r="H18" s="16">
        <v>6.7000000000000004E-2</v>
      </c>
      <c r="I18" s="16"/>
      <c r="J18" s="16" t="s">
        <v>90</v>
      </c>
      <c r="K18" s="16"/>
      <c r="L18" s="16">
        <v>2.1000000000000001E-2</v>
      </c>
      <c r="M18" s="16"/>
      <c r="N18" s="16" t="s">
        <v>92</v>
      </c>
      <c r="T18" s="9"/>
      <c r="U18" s="9"/>
      <c r="V18" s="9"/>
      <c r="W18" s="9"/>
    </row>
    <row r="19" spans="3:23">
      <c r="C19" s="18"/>
      <c r="D19" s="16" t="s">
        <v>95</v>
      </c>
      <c r="E19" s="16"/>
      <c r="F19" s="16" t="s">
        <v>56</v>
      </c>
      <c r="G19" s="16"/>
      <c r="H19" s="16" t="s">
        <v>96</v>
      </c>
      <c r="I19" s="16"/>
      <c r="J19" s="16" t="s">
        <v>56</v>
      </c>
      <c r="K19" s="16"/>
      <c r="L19" s="16" t="s">
        <v>95</v>
      </c>
      <c r="M19" s="16"/>
      <c r="N19" s="16" t="s">
        <v>98</v>
      </c>
      <c r="T19" s="9"/>
      <c r="U19" s="9"/>
      <c r="V19" s="9"/>
      <c r="W19" s="9"/>
    </row>
    <row r="20" spans="3:23">
      <c r="C20" s="31" t="s">
        <v>79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</row>
    <row r="21" spans="3:23">
      <c r="C21" s="23" t="s">
        <v>82</v>
      </c>
      <c r="D21" s="9" t="s">
        <v>38</v>
      </c>
      <c r="F21" s="9" t="s">
        <v>50</v>
      </c>
      <c r="H21" s="9" t="s">
        <v>41</v>
      </c>
      <c r="J21" s="9" t="s">
        <v>52</v>
      </c>
      <c r="L21" s="9" t="s">
        <v>42</v>
      </c>
      <c r="N21" s="9" t="s">
        <v>53</v>
      </c>
    </row>
    <row r="22" spans="3:23">
      <c r="D22" s="9" t="s">
        <v>39</v>
      </c>
      <c r="F22" s="9" t="s">
        <v>54</v>
      </c>
      <c r="H22" s="9" t="s">
        <v>43</v>
      </c>
      <c r="J22" s="9" t="s">
        <v>58</v>
      </c>
      <c r="L22" s="9" t="s">
        <v>47</v>
      </c>
      <c r="N22" s="9" t="s">
        <v>62</v>
      </c>
    </row>
    <row r="23" spans="3:23">
      <c r="C23" s="22" t="s">
        <v>83</v>
      </c>
      <c r="D23" s="9" t="s">
        <v>38</v>
      </c>
      <c r="F23" s="9" t="s">
        <v>51</v>
      </c>
      <c r="H23" s="9" t="s">
        <v>41</v>
      </c>
      <c r="J23" s="9" t="s">
        <v>52</v>
      </c>
      <c r="L23" s="9" t="s">
        <v>42</v>
      </c>
      <c r="N23" s="9" t="s">
        <v>53</v>
      </c>
    </row>
    <row r="24" spans="3:23">
      <c r="D24" s="9" t="s">
        <v>39</v>
      </c>
      <c r="F24" s="9" t="s">
        <v>55</v>
      </c>
      <c r="H24" s="9" t="s">
        <v>44</v>
      </c>
      <c r="J24" s="9" t="s">
        <v>59</v>
      </c>
      <c r="L24" s="9" t="s">
        <v>47</v>
      </c>
      <c r="N24" s="9" t="s">
        <v>63</v>
      </c>
      <c r="P24" s="16"/>
      <c r="Q24" s="16"/>
      <c r="R24" s="16"/>
      <c r="S24" s="16"/>
    </row>
    <row r="25" spans="3:23">
      <c r="C25" s="22" t="s">
        <v>80</v>
      </c>
      <c r="D25" s="9" t="s">
        <v>38</v>
      </c>
      <c r="F25" s="9" t="s">
        <v>50</v>
      </c>
      <c r="H25" s="9" t="s">
        <v>41</v>
      </c>
      <c r="J25" s="9" t="s">
        <v>52</v>
      </c>
      <c r="L25" s="9" t="s">
        <v>42</v>
      </c>
      <c r="N25" s="9" t="s">
        <v>53</v>
      </c>
      <c r="P25" s="16"/>
      <c r="Q25" s="16"/>
      <c r="R25" s="16"/>
      <c r="S25" s="16"/>
    </row>
    <row r="26" spans="3:23">
      <c r="D26" s="9" t="s">
        <v>39</v>
      </c>
      <c r="F26" s="9" t="s">
        <v>56</v>
      </c>
      <c r="H26" s="9" t="s">
        <v>45</v>
      </c>
      <c r="J26" s="9" t="s">
        <v>60</v>
      </c>
      <c r="L26" s="9" t="s">
        <v>48</v>
      </c>
      <c r="N26" s="9" t="s">
        <v>64</v>
      </c>
    </row>
    <row r="27" spans="3:23">
      <c r="C27" s="22" t="s">
        <v>81</v>
      </c>
      <c r="D27" s="9" t="s">
        <v>38</v>
      </c>
      <c r="F27" s="9" t="s">
        <v>50</v>
      </c>
      <c r="H27" s="9" t="s">
        <v>41</v>
      </c>
      <c r="J27" s="9" t="s">
        <v>52</v>
      </c>
      <c r="L27" s="9" t="s">
        <v>42</v>
      </c>
      <c r="N27" s="9" t="s">
        <v>53</v>
      </c>
      <c r="P27" s="16"/>
      <c r="Q27" s="16"/>
      <c r="R27" s="16"/>
      <c r="S27" s="16"/>
    </row>
    <row r="28" spans="3:23">
      <c r="C28" s="18"/>
      <c r="D28" s="17" t="s">
        <v>40</v>
      </c>
      <c r="E28" s="18"/>
      <c r="F28" s="17" t="s">
        <v>57</v>
      </c>
      <c r="G28" s="18"/>
      <c r="H28" s="17" t="s">
        <v>46</v>
      </c>
      <c r="I28" s="18"/>
      <c r="J28" s="17" t="s">
        <v>61</v>
      </c>
      <c r="K28" s="18"/>
      <c r="L28" s="17" t="s">
        <v>49</v>
      </c>
      <c r="M28" s="18"/>
      <c r="N28" s="17" t="s">
        <v>65</v>
      </c>
      <c r="P28" s="16"/>
      <c r="Q28" s="16"/>
      <c r="R28" s="16"/>
      <c r="S28" s="16"/>
    </row>
    <row r="36" spans="18:18">
      <c r="R36" s="16"/>
    </row>
    <row r="37" spans="18:18">
      <c r="R37" s="16"/>
    </row>
  </sheetData>
  <mergeCells count="6">
    <mergeCell ref="C20:N20"/>
    <mergeCell ref="D4:F4"/>
    <mergeCell ref="H4:J4"/>
    <mergeCell ref="L4:N4"/>
    <mergeCell ref="C7:N7"/>
    <mergeCell ref="C15:N15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185C-B3F4-4A78-9801-307524CDC956}">
  <dimension ref="C3:H29"/>
  <sheetViews>
    <sheetView tabSelected="1" workbookViewId="0">
      <selection activeCell="C6" sqref="C6:H29"/>
    </sheetView>
  </sheetViews>
  <sheetFormatPr defaultRowHeight="15"/>
  <cols>
    <col min="3" max="3" width="45.5703125" bestFit="1" customWidth="1"/>
    <col min="5" max="5" width="1.28515625" customWidth="1"/>
    <col min="7" max="7" width="1.28515625" customWidth="1"/>
  </cols>
  <sheetData>
    <row r="3" spans="3:8">
      <c r="C3" s="25"/>
      <c r="D3" s="20" t="s">
        <v>33</v>
      </c>
      <c r="E3" s="21"/>
      <c r="F3" s="20" t="s">
        <v>33</v>
      </c>
      <c r="G3" s="21"/>
      <c r="H3" s="20" t="s">
        <v>33</v>
      </c>
    </row>
    <row r="4" spans="3:8">
      <c r="D4" s="17" t="str">
        <f>"(1)"</f>
        <v>(1)</v>
      </c>
      <c r="E4" s="9"/>
      <c r="F4" s="17" t="str">
        <f>"(2)"</f>
        <v>(2)</v>
      </c>
      <c r="G4" s="9"/>
      <c r="H4" s="17" t="str">
        <f>"(3)"</f>
        <v>(3)</v>
      </c>
    </row>
    <row r="5" spans="3:8">
      <c r="D5" s="9"/>
      <c r="E5" s="24"/>
      <c r="F5" s="9"/>
      <c r="G5" s="24"/>
      <c r="H5" s="9"/>
    </row>
    <row r="6" spans="3:8">
      <c r="C6" s="25" t="s">
        <v>101</v>
      </c>
      <c r="D6" s="26">
        <v>2.5999999999999999E-2</v>
      </c>
      <c r="E6" s="26"/>
      <c r="F6" s="26">
        <v>6.4000000000000001E-2</v>
      </c>
      <c r="G6" s="26"/>
      <c r="H6" s="26">
        <v>8.9999999999999993E-3</v>
      </c>
    </row>
    <row r="7" spans="3:8">
      <c r="C7" s="18"/>
      <c r="D7" s="17" t="s">
        <v>95</v>
      </c>
      <c r="E7" s="17"/>
      <c r="F7" s="17" t="s">
        <v>96</v>
      </c>
      <c r="G7" s="17"/>
      <c r="H7" s="17" t="s">
        <v>97</v>
      </c>
    </row>
    <row r="8" spans="3:8">
      <c r="C8" s="33" t="s">
        <v>34</v>
      </c>
      <c r="D8" s="33"/>
      <c r="E8" s="33"/>
      <c r="F8" s="33"/>
      <c r="G8" s="33"/>
      <c r="H8" s="33"/>
    </row>
    <row r="9" spans="3:8">
      <c r="C9" t="s">
        <v>37</v>
      </c>
      <c r="D9" s="16" t="s">
        <v>66</v>
      </c>
      <c r="E9" s="16"/>
      <c r="F9" s="16" t="s">
        <v>67</v>
      </c>
      <c r="G9" s="16"/>
      <c r="H9" s="16" t="s">
        <v>66</v>
      </c>
    </row>
    <row r="10" spans="3:8">
      <c r="D10" s="16" t="s">
        <v>68</v>
      </c>
      <c r="E10" s="16"/>
      <c r="F10" s="16" t="s">
        <v>69</v>
      </c>
      <c r="G10" s="16"/>
      <c r="H10" s="16" t="s">
        <v>70</v>
      </c>
    </row>
    <row r="11" spans="3:8">
      <c r="C11" t="s">
        <v>35</v>
      </c>
      <c r="D11" s="16">
        <v>659.58699999999999</v>
      </c>
      <c r="E11" s="16"/>
      <c r="F11" s="16">
        <v>1254.9739999999999</v>
      </c>
      <c r="G11" s="16"/>
      <c r="H11" s="16">
        <v>-440.98200000000003</v>
      </c>
    </row>
    <row r="12" spans="3:8">
      <c r="D12" s="16" t="s">
        <v>73</v>
      </c>
      <c r="E12" s="16"/>
      <c r="F12" s="16" t="s">
        <v>75</v>
      </c>
      <c r="G12" s="16"/>
      <c r="H12" s="16" t="s">
        <v>77</v>
      </c>
    </row>
    <row r="13" spans="3:8">
      <c r="C13" t="s">
        <v>36</v>
      </c>
      <c r="D13" s="16">
        <v>2.415</v>
      </c>
      <c r="F13" s="16">
        <v>2.0110000000000001</v>
      </c>
      <c r="H13" s="16">
        <v>1.851</v>
      </c>
    </row>
    <row r="14" spans="3:8">
      <c r="D14" s="16" t="s">
        <v>74</v>
      </c>
      <c r="F14" s="16" t="s">
        <v>76</v>
      </c>
      <c r="H14" s="16" t="s">
        <v>78</v>
      </c>
    </row>
    <row r="15" spans="3:8">
      <c r="C15" s="18"/>
      <c r="D15" s="18"/>
      <c r="E15" s="18"/>
      <c r="F15" s="18"/>
      <c r="G15" s="18"/>
      <c r="H15" s="18"/>
    </row>
    <row r="16" spans="3:8">
      <c r="C16" s="31" t="s">
        <v>84</v>
      </c>
      <c r="D16" s="31"/>
      <c r="E16" s="31"/>
      <c r="F16" s="31"/>
      <c r="G16" s="31"/>
      <c r="H16" s="31"/>
    </row>
    <row r="17" spans="3:8">
      <c r="C17" s="23" t="s">
        <v>85</v>
      </c>
      <c r="D17" s="16">
        <v>5.2999999999999999E-2</v>
      </c>
      <c r="E17" s="16"/>
      <c r="F17" s="16">
        <v>7.9000000000000001E-2</v>
      </c>
      <c r="G17" s="16"/>
      <c r="H17" s="16">
        <v>1.6E-2</v>
      </c>
    </row>
    <row r="18" spans="3:8">
      <c r="D18" s="16" t="s">
        <v>93</v>
      </c>
      <c r="E18" s="16"/>
      <c r="F18" s="16" t="s">
        <v>96</v>
      </c>
      <c r="G18" s="16"/>
      <c r="H18" s="16" t="s">
        <v>97</v>
      </c>
    </row>
    <row r="19" spans="3:8">
      <c r="C19" s="23" t="s">
        <v>86</v>
      </c>
      <c r="D19" s="16">
        <v>3.5000000000000003E-2</v>
      </c>
      <c r="E19" s="16"/>
      <c r="F19" s="16">
        <v>6.7000000000000004E-2</v>
      </c>
      <c r="G19" s="16"/>
      <c r="H19" s="16">
        <v>2.1000000000000001E-2</v>
      </c>
    </row>
    <row r="20" spans="3:8">
      <c r="C20" s="18"/>
      <c r="D20" s="16" t="s">
        <v>95</v>
      </c>
      <c r="E20" s="16"/>
      <c r="F20" s="16" t="s">
        <v>96</v>
      </c>
      <c r="G20" s="16"/>
      <c r="H20" s="16" t="s">
        <v>95</v>
      </c>
    </row>
    <row r="21" spans="3:8">
      <c r="C21" s="31" t="s">
        <v>79</v>
      </c>
      <c r="D21" s="31"/>
      <c r="E21" s="31"/>
      <c r="F21" s="31"/>
      <c r="G21" s="31"/>
      <c r="H21" s="31"/>
    </row>
    <row r="22" spans="3:8">
      <c r="C22" s="23" t="s">
        <v>82</v>
      </c>
      <c r="D22" s="9" t="s">
        <v>38</v>
      </c>
      <c r="F22" s="9" t="s">
        <v>41</v>
      </c>
      <c r="H22" s="9" t="s">
        <v>42</v>
      </c>
    </row>
    <row r="23" spans="3:8">
      <c r="D23" s="9" t="s">
        <v>39</v>
      </c>
      <c r="F23" s="9" t="s">
        <v>43</v>
      </c>
      <c r="H23" s="9" t="s">
        <v>47</v>
      </c>
    </row>
    <row r="24" spans="3:8">
      <c r="C24" s="22" t="s">
        <v>83</v>
      </c>
      <c r="D24" s="9" t="s">
        <v>38</v>
      </c>
      <c r="F24" s="9" t="s">
        <v>41</v>
      </c>
      <c r="H24" s="9" t="s">
        <v>42</v>
      </c>
    </row>
    <row r="25" spans="3:8">
      <c r="D25" s="9" t="s">
        <v>39</v>
      </c>
      <c r="F25" s="9" t="s">
        <v>44</v>
      </c>
      <c r="H25" s="9" t="s">
        <v>47</v>
      </c>
    </row>
    <row r="26" spans="3:8">
      <c r="C26" s="22" t="s">
        <v>80</v>
      </c>
      <c r="D26" s="9" t="s">
        <v>38</v>
      </c>
      <c r="F26" s="9" t="s">
        <v>41</v>
      </c>
      <c r="H26" s="9" t="s">
        <v>42</v>
      </c>
    </row>
    <row r="27" spans="3:8">
      <c r="D27" s="9" t="s">
        <v>39</v>
      </c>
      <c r="F27" s="9" t="s">
        <v>45</v>
      </c>
      <c r="H27" s="9" t="s">
        <v>48</v>
      </c>
    </row>
    <row r="28" spans="3:8">
      <c r="C28" s="22" t="s">
        <v>81</v>
      </c>
      <c r="D28" s="9" t="s">
        <v>38</v>
      </c>
      <c r="F28" s="9" t="s">
        <v>41</v>
      </c>
      <c r="H28" s="9" t="s">
        <v>42</v>
      </c>
    </row>
    <row r="29" spans="3:8">
      <c r="C29" s="18"/>
      <c r="D29" s="17" t="s">
        <v>40</v>
      </c>
      <c r="E29" s="18"/>
      <c r="F29" s="17" t="s">
        <v>46</v>
      </c>
      <c r="G29" s="18"/>
      <c r="H29" s="17" t="s">
        <v>49</v>
      </c>
    </row>
  </sheetData>
  <mergeCells count="3">
    <mergeCell ref="C8:H8"/>
    <mergeCell ref="C16:H16"/>
    <mergeCell ref="C21:H2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00_adocao_das_politicas</vt:lpstr>
      <vt:lpstr>01_summary_statistics</vt:lpstr>
      <vt:lpstr>02_effect_drm_disaster</vt:lpstr>
      <vt:lpstr>03_affect_drm_disaster_iv</vt:lpstr>
      <vt:lpstr>04_robustness_check</vt:lpstr>
      <vt:lpstr>04_robustness_check_alternative</vt:lpstr>
      <vt:lpstr>04_robustness_ways_of_inference</vt:lpstr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Alves</dc:creator>
  <cp:lastModifiedBy>Pedro Alves</cp:lastModifiedBy>
  <dcterms:created xsi:type="dcterms:W3CDTF">2015-06-05T18:19:34Z</dcterms:created>
  <dcterms:modified xsi:type="dcterms:W3CDTF">2024-07-31T21:43:58Z</dcterms:modified>
</cp:coreProperties>
</file>